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daron\Downloads\"/>
    </mc:Choice>
  </mc:AlternateContent>
  <xr:revisionPtr revIDLastSave="0" documentId="13_ncr:1_{1D03954D-976F-450E-8CCC-0BCEE985E6F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CONTRATOS 2021" sheetId="1" r:id="rId1"/>
  </sheets>
  <definedNames>
    <definedName name="_xlnm._FilterDatabase" localSheetId="0" hidden="1">'CONTRATOS 2021'!$A$2:$AX$154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AG141" i="1"/>
  <c r="AG142" i="1"/>
  <c r="AT80" i="1"/>
  <c r="AU142" i="1" l="1"/>
  <c r="AU141" i="1"/>
  <c r="O154" i="1" l="1"/>
  <c r="N154" i="1"/>
  <c r="L154" i="1"/>
  <c r="M154" i="1"/>
  <c r="O153" i="1"/>
  <c r="N153" i="1"/>
  <c r="L153" i="1"/>
  <c r="M153" i="1"/>
  <c r="O152" i="1"/>
  <c r="N152" i="1"/>
  <c r="L152" i="1"/>
  <c r="M152" i="1"/>
  <c r="O151" i="1"/>
  <c r="N151" i="1"/>
  <c r="L151" i="1"/>
  <c r="M151" i="1"/>
  <c r="O150" i="1"/>
  <c r="N150" i="1"/>
  <c r="L150" i="1"/>
  <c r="M150" i="1"/>
  <c r="O149" i="1"/>
  <c r="N149" i="1"/>
  <c r="L149" i="1"/>
  <c r="M149" i="1"/>
  <c r="O148" i="1"/>
  <c r="N148" i="1"/>
  <c r="L148" i="1"/>
  <c r="M148" i="1"/>
  <c r="O147" i="1"/>
  <c r="N147" i="1"/>
  <c r="L147" i="1"/>
  <c r="M147" i="1"/>
  <c r="O146" i="1"/>
  <c r="N146" i="1"/>
  <c r="L146" i="1"/>
  <c r="M146" i="1"/>
  <c r="O145" i="1"/>
  <c r="N145" i="1"/>
  <c r="L145" i="1"/>
  <c r="M145" i="1"/>
  <c r="O144" i="1"/>
  <c r="N144" i="1"/>
  <c r="L144" i="1"/>
  <c r="M144" i="1"/>
  <c r="O143" i="1"/>
  <c r="N143" i="1"/>
  <c r="L143" i="1"/>
  <c r="M143" i="1"/>
  <c r="O142" i="1"/>
  <c r="N142" i="1"/>
  <c r="L142" i="1"/>
  <c r="M142" i="1"/>
  <c r="O141" i="1"/>
  <c r="N141" i="1"/>
  <c r="L141" i="1"/>
  <c r="M141" i="1"/>
  <c r="AG140" i="1"/>
  <c r="AU140" i="1" s="1"/>
  <c r="O140" i="1"/>
  <c r="N140" i="1"/>
  <c r="L140" i="1"/>
  <c r="M140" i="1"/>
  <c r="AG139" i="1"/>
  <c r="AU139" i="1" s="1"/>
  <c r="O139" i="1"/>
  <c r="N139" i="1"/>
  <c r="L139" i="1"/>
  <c r="M139" i="1"/>
  <c r="AG138" i="1"/>
  <c r="AU138" i="1" s="1"/>
  <c r="O138" i="1"/>
  <c r="N138" i="1"/>
  <c r="L138" i="1"/>
  <c r="M138" i="1"/>
  <c r="AG137" i="1"/>
  <c r="AU137" i="1" s="1"/>
  <c r="O137" i="1"/>
  <c r="N137" i="1"/>
  <c r="L137" i="1"/>
  <c r="M137" i="1"/>
  <c r="AG136" i="1"/>
  <c r="AU136" i="1" s="1"/>
  <c r="O136" i="1"/>
  <c r="N136" i="1"/>
  <c r="L136" i="1"/>
  <c r="M136" i="1"/>
  <c r="AG135" i="1"/>
  <c r="AU135" i="1" s="1"/>
  <c r="O135" i="1"/>
  <c r="N135" i="1"/>
  <c r="L135" i="1"/>
  <c r="M135" i="1"/>
  <c r="AG134" i="1"/>
  <c r="AU134" i="1" s="1"/>
  <c r="O134" i="1"/>
  <c r="N134" i="1"/>
  <c r="L134" i="1"/>
  <c r="M134" i="1"/>
  <c r="AG133" i="1"/>
  <c r="AU133" i="1" s="1"/>
  <c r="O133" i="1"/>
  <c r="N133" i="1"/>
  <c r="L133" i="1"/>
  <c r="M133" i="1"/>
  <c r="AG132" i="1"/>
  <c r="AU132" i="1" s="1"/>
  <c r="O132" i="1"/>
  <c r="N132" i="1"/>
  <c r="L132" i="1"/>
  <c r="M132" i="1"/>
  <c r="AG131" i="1"/>
  <c r="AU131" i="1" s="1"/>
  <c r="O131" i="1"/>
  <c r="N131" i="1"/>
  <c r="L131" i="1"/>
  <c r="M131" i="1"/>
  <c r="AG130" i="1"/>
  <c r="AU130" i="1" s="1"/>
  <c r="O130" i="1"/>
  <c r="N130" i="1"/>
  <c r="L130" i="1"/>
  <c r="M130" i="1"/>
  <c r="AG129" i="1"/>
  <c r="AU129" i="1" s="1"/>
  <c r="O129" i="1"/>
  <c r="N129" i="1"/>
  <c r="L129" i="1"/>
  <c r="M129" i="1"/>
  <c r="AG128" i="1"/>
  <c r="AU128" i="1" s="1"/>
  <c r="O128" i="1"/>
  <c r="N128" i="1"/>
  <c r="L128" i="1"/>
  <c r="M128" i="1"/>
  <c r="AG127" i="1"/>
  <c r="AU127" i="1" s="1"/>
  <c r="O127" i="1"/>
  <c r="N127" i="1"/>
  <c r="L127" i="1"/>
  <c r="M127" i="1"/>
  <c r="AG126" i="1"/>
  <c r="AU126" i="1" s="1"/>
  <c r="O126" i="1"/>
  <c r="N126" i="1"/>
  <c r="L126" i="1"/>
  <c r="M126" i="1"/>
  <c r="AG125" i="1"/>
  <c r="AU125" i="1" s="1"/>
  <c r="O125" i="1"/>
  <c r="N125" i="1"/>
  <c r="L125" i="1"/>
  <c r="M125" i="1"/>
  <c r="AG124" i="1"/>
  <c r="AU124" i="1" s="1"/>
  <c r="O124" i="1"/>
  <c r="N124" i="1"/>
  <c r="L124" i="1"/>
  <c r="M124" i="1"/>
  <c r="AG123" i="1"/>
  <c r="AU123" i="1" s="1"/>
  <c r="O123" i="1"/>
  <c r="N123" i="1"/>
  <c r="L123" i="1"/>
  <c r="M123" i="1"/>
  <c r="AG122" i="1"/>
  <c r="AU122" i="1" s="1"/>
  <c r="O122" i="1"/>
  <c r="N122" i="1"/>
  <c r="L122" i="1"/>
  <c r="M122" i="1"/>
  <c r="AG121" i="1"/>
  <c r="AU121" i="1" s="1"/>
  <c r="O121" i="1"/>
  <c r="N121" i="1"/>
  <c r="L121" i="1"/>
  <c r="M121" i="1"/>
  <c r="AG120" i="1"/>
  <c r="AU120" i="1" s="1"/>
  <c r="O120" i="1"/>
  <c r="N120" i="1"/>
  <c r="L120" i="1"/>
  <c r="M120" i="1"/>
  <c r="AG119" i="1"/>
  <c r="AU119" i="1" s="1"/>
  <c r="O119" i="1"/>
  <c r="N119" i="1"/>
  <c r="L119" i="1"/>
  <c r="M119" i="1"/>
  <c r="AG118" i="1"/>
  <c r="AU118" i="1" s="1"/>
  <c r="O118" i="1"/>
  <c r="N118" i="1"/>
  <c r="L118" i="1"/>
  <c r="M118" i="1"/>
  <c r="AG117" i="1"/>
  <c r="AU117" i="1" s="1"/>
  <c r="O117" i="1"/>
  <c r="N117" i="1"/>
  <c r="L117" i="1"/>
  <c r="M117" i="1"/>
  <c r="AG116" i="1"/>
  <c r="AU116" i="1" s="1"/>
  <c r="O116" i="1"/>
  <c r="N116" i="1"/>
  <c r="L116" i="1"/>
  <c r="M116" i="1"/>
  <c r="AG115" i="1"/>
  <c r="AU115" i="1" s="1"/>
  <c r="O115" i="1"/>
  <c r="N115" i="1"/>
  <c r="L115" i="1"/>
  <c r="M115" i="1"/>
  <c r="AG114" i="1"/>
  <c r="AU114" i="1" s="1"/>
  <c r="O114" i="1"/>
  <c r="N114" i="1"/>
  <c r="L114" i="1"/>
  <c r="M114" i="1"/>
  <c r="V113" i="1"/>
  <c r="AG113" i="1" s="1"/>
  <c r="AU113" i="1" s="1"/>
  <c r="O113" i="1"/>
  <c r="N113" i="1"/>
  <c r="L113" i="1"/>
  <c r="M113" i="1"/>
  <c r="AG112" i="1"/>
  <c r="AU112" i="1" s="1"/>
  <c r="O112" i="1"/>
  <c r="N112" i="1"/>
  <c r="L112" i="1"/>
  <c r="M112" i="1"/>
  <c r="AG111" i="1"/>
  <c r="AU111" i="1" s="1"/>
  <c r="O111" i="1"/>
  <c r="N111" i="1"/>
  <c r="L111" i="1"/>
  <c r="M111" i="1"/>
  <c r="AG110" i="1"/>
  <c r="AU110" i="1" s="1"/>
  <c r="O110" i="1"/>
  <c r="N110" i="1"/>
  <c r="L110" i="1"/>
  <c r="M110" i="1"/>
  <c r="AG109" i="1"/>
  <c r="AU109" i="1" s="1"/>
  <c r="O109" i="1"/>
  <c r="N109" i="1"/>
  <c r="L109" i="1"/>
  <c r="M109" i="1"/>
  <c r="AG108" i="1"/>
  <c r="AU108" i="1" s="1"/>
  <c r="O108" i="1"/>
  <c r="N108" i="1"/>
  <c r="L108" i="1"/>
  <c r="M108" i="1"/>
  <c r="AG107" i="1"/>
  <c r="AU107" i="1" s="1"/>
  <c r="O107" i="1"/>
  <c r="N107" i="1"/>
  <c r="L107" i="1"/>
  <c r="M107" i="1"/>
  <c r="AG106" i="1"/>
  <c r="AU106" i="1" s="1"/>
  <c r="O106" i="1"/>
  <c r="N106" i="1"/>
  <c r="L106" i="1"/>
  <c r="M106" i="1"/>
  <c r="AG105" i="1"/>
  <c r="AU105" i="1" s="1"/>
  <c r="O105" i="1"/>
  <c r="N105" i="1"/>
  <c r="L105" i="1"/>
  <c r="M105" i="1"/>
  <c r="AG104" i="1"/>
  <c r="AU104" i="1" s="1"/>
  <c r="O104" i="1"/>
  <c r="N104" i="1"/>
  <c r="L104" i="1"/>
  <c r="M104" i="1"/>
  <c r="AG103" i="1"/>
  <c r="AU103" i="1" s="1"/>
  <c r="O103" i="1"/>
  <c r="N103" i="1"/>
  <c r="L103" i="1"/>
  <c r="M103" i="1"/>
  <c r="AG102" i="1"/>
  <c r="AU102" i="1" s="1"/>
  <c r="O102" i="1"/>
  <c r="N102" i="1"/>
  <c r="L102" i="1"/>
  <c r="M102" i="1"/>
  <c r="AG101" i="1"/>
  <c r="AU101" i="1" s="1"/>
  <c r="O101" i="1"/>
  <c r="N101" i="1"/>
  <c r="L101" i="1"/>
  <c r="M101" i="1"/>
  <c r="AG100" i="1"/>
  <c r="AU100" i="1" s="1"/>
  <c r="O100" i="1"/>
  <c r="N100" i="1"/>
  <c r="L100" i="1"/>
  <c r="M100" i="1"/>
  <c r="AG99" i="1"/>
  <c r="AU99" i="1" s="1"/>
  <c r="O99" i="1"/>
  <c r="N99" i="1"/>
  <c r="L99" i="1"/>
  <c r="M99" i="1"/>
  <c r="AG98" i="1"/>
  <c r="AU98" i="1" s="1"/>
  <c r="O98" i="1"/>
  <c r="N98" i="1"/>
  <c r="L98" i="1"/>
  <c r="M98" i="1"/>
  <c r="AG97" i="1"/>
  <c r="AU97" i="1" s="1"/>
  <c r="O97" i="1"/>
  <c r="N97" i="1"/>
  <c r="L97" i="1"/>
  <c r="M97" i="1"/>
  <c r="AG96" i="1"/>
  <c r="AU96" i="1" s="1"/>
  <c r="O96" i="1"/>
  <c r="N96" i="1"/>
  <c r="L96" i="1"/>
  <c r="M96" i="1"/>
  <c r="AG95" i="1"/>
  <c r="AU95" i="1" s="1"/>
  <c r="O95" i="1"/>
  <c r="N95" i="1"/>
  <c r="L95" i="1"/>
  <c r="M95" i="1"/>
  <c r="AG94" i="1"/>
  <c r="AU94" i="1" s="1"/>
  <c r="O94" i="1"/>
  <c r="N94" i="1"/>
  <c r="L94" i="1"/>
  <c r="M94" i="1"/>
  <c r="AG93" i="1"/>
  <c r="AU93" i="1" s="1"/>
  <c r="O93" i="1"/>
  <c r="N93" i="1"/>
  <c r="L93" i="1"/>
  <c r="M93" i="1"/>
  <c r="AG92" i="1"/>
  <c r="AU92" i="1" s="1"/>
  <c r="O92" i="1"/>
  <c r="N92" i="1"/>
  <c r="L92" i="1"/>
  <c r="M92" i="1"/>
  <c r="AG91" i="1"/>
  <c r="AU91" i="1" s="1"/>
  <c r="O91" i="1"/>
  <c r="N91" i="1"/>
  <c r="L91" i="1"/>
  <c r="M91" i="1"/>
  <c r="AG90" i="1"/>
  <c r="AU90" i="1" s="1"/>
  <c r="O90" i="1"/>
  <c r="N90" i="1"/>
  <c r="L90" i="1"/>
  <c r="M90" i="1"/>
  <c r="AG89" i="1"/>
  <c r="AU89" i="1" s="1"/>
  <c r="O89" i="1"/>
  <c r="N89" i="1"/>
  <c r="L89" i="1"/>
  <c r="M89" i="1"/>
  <c r="S88" i="1"/>
  <c r="AG88" i="1" s="1"/>
  <c r="AU88" i="1" s="1"/>
  <c r="O88" i="1"/>
  <c r="N88" i="1"/>
  <c r="L88" i="1"/>
  <c r="M88" i="1"/>
  <c r="AG87" i="1"/>
  <c r="AU87" i="1" s="1"/>
  <c r="O87" i="1"/>
  <c r="N87" i="1"/>
  <c r="L87" i="1"/>
  <c r="M87" i="1"/>
  <c r="AG86" i="1"/>
  <c r="AU86" i="1" s="1"/>
  <c r="O86" i="1"/>
  <c r="N86" i="1"/>
  <c r="L86" i="1"/>
  <c r="M86" i="1"/>
  <c r="AG85" i="1"/>
  <c r="AU85" i="1" s="1"/>
  <c r="O85" i="1"/>
  <c r="N85" i="1"/>
  <c r="L85" i="1"/>
  <c r="M85" i="1"/>
  <c r="AG84" i="1"/>
  <c r="AU84" i="1" s="1"/>
  <c r="O84" i="1"/>
  <c r="N84" i="1"/>
  <c r="L84" i="1"/>
  <c r="M84" i="1"/>
  <c r="AG83" i="1"/>
  <c r="AU83" i="1" s="1"/>
  <c r="O83" i="1"/>
  <c r="N83" i="1"/>
  <c r="L83" i="1"/>
  <c r="M83" i="1"/>
  <c r="AG82" i="1"/>
  <c r="AU82" i="1" s="1"/>
  <c r="O82" i="1"/>
  <c r="N82" i="1"/>
  <c r="L82" i="1"/>
  <c r="M82" i="1"/>
  <c r="AG81" i="1"/>
  <c r="AU81" i="1" s="1"/>
  <c r="O81" i="1"/>
  <c r="N81" i="1"/>
  <c r="L81" i="1"/>
  <c r="M81" i="1"/>
  <c r="AG80" i="1"/>
  <c r="AU80" i="1" s="1"/>
  <c r="O80" i="1"/>
  <c r="N80" i="1"/>
  <c r="L80" i="1"/>
  <c r="M80" i="1"/>
  <c r="AG79" i="1"/>
  <c r="AU79" i="1" s="1"/>
  <c r="O79" i="1"/>
  <c r="N79" i="1"/>
  <c r="L79" i="1"/>
  <c r="M79" i="1"/>
  <c r="AG78" i="1"/>
  <c r="AU78" i="1" s="1"/>
  <c r="O78" i="1"/>
  <c r="N78" i="1"/>
  <c r="L78" i="1"/>
  <c r="M78" i="1"/>
  <c r="AG77" i="1"/>
  <c r="AU77" i="1" s="1"/>
  <c r="O77" i="1"/>
  <c r="N77" i="1"/>
  <c r="L77" i="1"/>
  <c r="M77" i="1"/>
  <c r="AG76" i="1"/>
  <c r="AU76" i="1" s="1"/>
  <c r="O76" i="1"/>
  <c r="N76" i="1"/>
  <c r="L76" i="1"/>
  <c r="M76" i="1"/>
  <c r="AG75" i="1"/>
  <c r="AU75" i="1" s="1"/>
  <c r="O75" i="1"/>
  <c r="N75" i="1"/>
  <c r="L75" i="1"/>
  <c r="M75" i="1"/>
  <c r="AG74" i="1"/>
  <c r="AU74" i="1" s="1"/>
  <c r="O74" i="1"/>
  <c r="N74" i="1"/>
  <c r="L74" i="1"/>
  <c r="M74" i="1"/>
  <c r="AG73" i="1"/>
  <c r="AU73" i="1" s="1"/>
  <c r="O73" i="1"/>
  <c r="N73" i="1"/>
  <c r="L73" i="1"/>
  <c r="M73" i="1"/>
  <c r="AG72" i="1"/>
  <c r="AU72" i="1" s="1"/>
  <c r="O72" i="1"/>
  <c r="N72" i="1"/>
  <c r="L72" i="1"/>
  <c r="M72" i="1"/>
  <c r="AG71" i="1"/>
  <c r="AU71" i="1" s="1"/>
  <c r="O71" i="1"/>
  <c r="N71" i="1"/>
  <c r="L71" i="1"/>
  <c r="M71" i="1"/>
  <c r="AG70" i="1"/>
  <c r="AU70" i="1" s="1"/>
  <c r="O70" i="1"/>
  <c r="N70" i="1"/>
  <c r="L70" i="1"/>
  <c r="M70" i="1"/>
  <c r="AG69" i="1"/>
  <c r="AU69" i="1" s="1"/>
  <c r="O69" i="1"/>
  <c r="N69" i="1"/>
  <c r="L69" i="1"/>
  <c r="M69" i="1"/>
  <c r="AG68" i="1"/>
  <c r="AU68" i="1" s="1"/>
  <c r="O68" i="1"/>
  <c r="N68" i="1"/>
  <c r="L68" i="1"/>
  <c r="M68" i="1"/>
  <c r="AG67" i="1"/>
  <c r="AU67" i="1" s="1"/>
  <c r="O67" i="1"/>
  <c r="N67" i="1"/>
  <c r="L67" i="1"/>
  <c r="M67" i="1"/>
  <c r="AG66" i="1"/>
  <c r="AU66" i="1" s="1"/>
  <c r="O66" i="1"/>
  <c r="N66" i="1"/>
  <c r="L66" i="1"/>
  <c r="M66" i="1"/>
  <c r="AG65" i="1"/>
  <c r="AU65" i="1" s="1"/>
  <c r="O65" i="1"/>
  <c r="N65" i="1"/>
  <c r="L65" i="1"/>
  <c r="M65" i="1"/>
  <c r="V64" i="1"/>
  <c r="AG64" i="1" s="1"/>
  <c r="AU64" i="1" s="1"/>
  <c r="O64" i="1"/>
  <c r="N64" i="1"/>
  <c r="L64" i="1"/>
  <c r="M64" i="1"/>
  <c r="AG63" i="1"/>
  <c r="AU63" i="1" s="1"/>
  <c r="O63" i="1"/>
  <c r="N63" i="1"/>
  <c r="L63" i="1"/>
  <c r="M63" i="1"/>
  <c r="AG62" i="1"/>
  <c r="AU62" i="1" s="1"/>
  <c r="O62" i="1"/>
  <c r="N62" i="1"/>
  <c r="L62" i="1"/>
  <c r="M62" i="1"/>
  <c r="AG61" i="1"/>
  <c r="AU61" i="1" s="1"/>
  <c r="O61" i="1"/>
  <c r="N61" i="1"/>
  <c r="L61" i="1"/>
  <c r="M61" i="1"/>
  <c r="AG60" i="1"/>
  <c r="AU60" i="1" s="1"/>
  <c r="O60" i="1"/>
  <c r="N60" i="1"/>
  <c r="L60" i="1"/>
  <c r="M60" i="1"/>
  <c r="AG59" i="1"/>
  <c r="AU59" i="1" s="1"/>
  <c r="O59" i="1"/>
  <c r="N59" i="1"/>
  <c r="L59" i="1"/>
  <c r="M59" i="1"/>
  <c r="AG58" i="1"/>
  <c r="AU58" i="1" s="1"/>
  <c r="O58" i="1"/>
  <c r="N58" i="1"/>
  <c r="L58" i="1"/>
  <c r="M58" i="1"/>
  <c r="AG57" i="1"/>
  <c r="AU57" i="1" s="1"/>
  <c r="O57" i="1"/>
  <c r="N57" i="1"/>
  <c r="L57" i="1"/>
  <c r="M57" i="1"/>
  <c r="AG56" i="1"/>
  <c r="AU56" i="1" s="1"/>
  <c r="O56" i="1"/>
  <c r="N56" i="1"/>
  <c r="L56" i="1"/>
  <c r="M56" i="1"/>
  <c r="AG55" i="1"/>
  <c r="AU55" i="1" s="1"/>
  <c r="O55" i="1"/>
  <c r="N55" i="1"/>
  <c r="L55" i="1"/>
  <c r="M55" i="1"/>
  <c r="AG54" i="1"/>
  <c r="AU54" i="1" s="1"/>
  <c r="O54" i="1"/>
  <c r="N54" i="1"/>
  <c r="L54" i="1"/>
  <c r="M54" i="1"/>
  <c r="AG53" i="1"/>
  <c r="AU53" i="1" s="1"/>
  <c r="O53" i="1"/>
  <c r="N53" i="1"/>
  <c r="L53" i="1"/>
  <c r="M53" i="1"/>
  <c r="R52" i="1"/>
  <c r="AG52" i="1" s="1"/>
  <c r="AU52" i="1" s="1"/>
  <c r="O52" i="1"/>
  <c r="N52" i="1"/>
  <c r="L52" i="1"/>
  <c r="M52" i="1"/>
  <c r="AG51" i="1"/>
  <c r="AU51" i="1" s="1"/>
  <c r="O51" i="1"/>
  <c r="N51" i="1"/>
  <c r="L51" i="1"/>
  <c r="M51" i="1"/>
  <c r="AG50" i="1"/>
  <c r="AU50" i="1" s="1"/>
  <c r="O50" i="1"/>
  <c r="N50" i="1"/>
  <c r="L50" i="1"/>
  <c r="M50" i="1"/>
  <c r="AG49" i="1"/>
  <c r="AU49" i="1" s="1"/>
  <c r="O49" i="1"/>
  <c r="N49" i="1"/>
  <c r="L49" i="1"/>
  <c r="M49" i="1"/>
  <c r="AG48" i="1"/>
  <c r="AU48" i="1" s="1"/>
  <c r="O48" i="1"/>
  <c r="N48" i="1"/>
  <c r="L48" i="1"/>
  <c r="M48" i="1"/>
  <c r="AG47" i="1"/>
  <c r="AU47" i="1" s="1"/>
  <c r="O47" i="1"/>
  <c r="N47" i="1"/>
  <c r="L47" i="1"/>
  <c r="M47" i="1"/>
  <c r="AG46" i="1"/>
  <c r="AU46" i="1" s="1"/>
  <c r="O46" i="1"/>
  <c r="N46" i="1"/>
  <c r="L46" i="1"/>
  <c r="M46" i="1"/>
  <c r="AG45" i="1"/>
  <c r="AU45" i="1" s="1"/>
  <c r="O45" i="1"/>
  <c r="N45" i="1"/>
  <c r="L45" i="1"/>
  <c r="M45" i="1"/>
  <c r="AG44" i="1"/>
  <c r="AU44" i="1" s="1"/>
  <c r="O44" i="1"/>
  <c r="N44" i="1"/>
  <c r="L44" i="1"/>
  <c r="M44" i="1"/>
  <c r="AG43" i="1"/>
  <c r="AU43" i="1" s="1"/>
  <c r="O43" i="1"/>
  <c r="N43" i="1"/>
  <c r="L43" i="1"/>
  <c r="M43" i="1"/>
  <c r="AG42" i="1"/>
  <c r="AU42" i="1" s="1"/>
  <c r="O42" i="1"/>
  <c r="N42" i="1"/>
  <c r="L42" i="1"/>
  <c r="M42" i="1"/>
  <c r="V41" i="1"/>
  <c r="Q41" i="1"/>
  <c r="O41" i="1"/>
  <c r="N41" i="1"/>
  <c r="L41" i="1"/>
  <c r="M41" i="1"/>
  <c r="AG40" i="1"/>
  <c r="AU40" i="1" s="1"/>
  <c r="O40" i="1"/>
  <c r="N40" i="1"/>
  <c r="L40" i="1"/>
  <c r="M40" i="1"/>
  <c r="AG39" i="1"/>
  <c r="AU39" i="1" s="1"/>
  <c r="O39" i="1"/>
  <c r="N39" i="1"/>
  <c r="L39" i="1"/>
  <c r="M39" i="1"/>
  <c r="AG38" i="1"/>
  <c r="AU38" i="1" s="1"/>
  <c r="O38" i="1"/>
  <c r="N38" i="1"/>
  <c r="L38" i="1"/>
  <c r="M38" i="1"/>
  <c r="AG37" i="1"/>
  <c r="AU37" i="1" s="1"/>
  <c r="O37" i="1"/>
  <c r="N37" i="1"/>
  <c r="L37" i="1"/>
  <c r="M37" i="1"/>
  <c r="AG36" i="1"/>
  <c r="AU36" i="1" s="1"/>
  <c r="O36" i="1"/>
  <c r="N36" i="1"/>
  <c r="L36" i="1"/>
  <c r="M36" i="1"/>
  <c r="AG35" i="1"/>
  <c r="AU35" i="1" s="1"/>
  <c r="O35" i="1"/>
  <c r="N35" i="1"/>
  <c r="L35" i="1"/>
  <c r="M35" i="1"/>
  <c r="AG34" i="1"/>
  <c r="AU34" i="1" s="1"/>
  <c r="O34" i="1"/>
  <c r="N34" i="1"/>
  <c r="L34" i="1"/>
  <c r="M34" i="1"/>
  <c r="AG33" i="1"/>
  <c r="AU33" i="1" s="1"/>
  <c r="O33" i="1"/>
  <c r="N33" i="1"/>
  <c r="L33" i="1"/>
  <c r="M33" i="1"/>
  <c r="AG32" i="1"/>
  <c r="AU32" i="1" s="1"/>
  <c r="O32" i="1"/>
  <c r="N32" i="1"/>
  <c r="L32" i="1"/>
  <c r="M32" i="1"/>
  <c r="AG31" i="1"/>
  <c r="AU31" i="1" s="1"/>
  <c r="N31" i="1"/>
  <c r="L31" i="1"/>
  <c r="M31" i="1"/>
  <c r="AG30" i="1"/>
  <c r="AU30" i="1" s="1"/>
  <c r="O30" i="1"/>
  <c r="N30" i="1"/>
  <c r="L30" i="1"/>
  <c r="M30" i="1"/>
  <c r="AG29" i="1"/>
  <c r="AU29" i="1" s="1"/>
  <c r="O29" i="1"/>
  <c r="N29" i="1"/>
  <c r="L29" i="1"/>
  <c r="M29" i="1"/>
  <c r="AG28" i="1"/>
  <c r="AU28" i="1" s="1"/>
  <c r="O28" i="1"/>
  <c r="N28" i="1"/>
  <c r="L28" i="1"/>
  <c r="M28" i="1"/>
  <c r="AG27" i="1"/>
  <c r="AU27" i="1" s="1"/>
  <c r="O27" i="1"/>
  <c r="N27" i="1"/>
  <c r="L27" i="1"/>
  <c r="M27" i="1"/>
  <c r="AG26" i="1"/>
  <c r="AU26" i="1" s="1"/>
  <c r="O26" i="1"/>
  <c r="N26" i="1"/>
  <c r="L26" i="1"/>
  <c r="M26" i="1"/>
  <c r="AG25" i="1"/>
  <c r="AU25" i="1" s="1"/>
  <c r="O25" i="1"/>
  <c r="N25" i="1"/>
  <c r="L25" i="1"/>
  <c r="M25" i="1"/>
  <c r="AG24" i="1"/>
  <c r="AU24" i="1" s="1"/>
  <c r="O24" i="1"/>
  <c r="N24" i="1"/>
  <c r="L24" i="1"/>
  <c r="M24" i="1"/>
  <c r="AG23" i="1"/>
  <c r="AU23" i="1" s="1"/>
  <c r="O23" i="1"/>
  <c r="N23" i="1"/>
  <c r="L23" i="1"/>
  <c r="M23" i="1"/>
  <c r="AG22" i="1"/>
  <c r="AU22" i="1" s="1"/>
  <c r="O22" i="1"/>
  <c r="N22" i="1"/>
  <c r="L22" i="1"/>
  <c r="M22" i="1"/>
  <c r="AG21" i="1"/>
  <c r="AU21" i="1" s="1"/>
  <c r="O21" i="1"/>
  <c r="N21" i="1"/>
  <c r="L21" i="1"/>
  <c r="M21" i="1"/>
  <c r="AG20" i="1"/>
  <c r="AU20" i="1" s="1"/>
  <c r="O20" i="1"/>
  <c r="N20" i="1"/>
  <c r="L20" i="1"/>
  <c r="M20" i="1"/>
  <c r="AG19" i="1"/>
  <c r="AU19" i="1" s="1"/>
  <c r="O19" i="1"/>
  <c r="N19" i="1"/>
  <c r="L19" i="1"/>
  <c r="M19" i="1"/>
  <c r="AG18" i="1"/>
  <c r="AU18" i="1" s="1"/>
  <c r="O18" i="1"/>
  <c r="N18" i="1"/>
  <c r="L18" i="1"/>
  <c r="M18" i="1"/>
  <c r="AG17" i="1"/>
  <c r="AU17" i="1" s="1"/>
  <c r="O17" i="1"/>
  <c r="N17" i="1"/>
  <c r="L17" i="1"/>
  <c r="M17" i="1"/>
  <c r="AG16" i="1"/>
  <c r="AU16" i="1" s="1"/>
  <c r="O16" i="1"/>
  <c r="N16" i="1"/>
  <c r="L16" i="1"/>
  <c r="M16" i="1"/>
  <c r="AG15" i="1"/>
  <c r="AU15" i="1" s="1"/>
  <c r="O15" i="1"/>
  <c r="N15" i="1"/>
  <c r="L15" i="1"/>
  <c r="M15" i="1"/>
  <c r="AG14" i="1"/>
  <c r="AU14" i="1" s="1"/>
  <c r="O14" i="1"/>
  <c r="N14" i="1"/>
  <c r="L14" i="1"/>
  <c r="M14" i="1"/>
  <c r="AG13" i="1"/>
  <c r="AU13" i="1" s="1"/>
  <c r="O13" i="1"/>
  <c r="N13" i="1"/>
  <c r="L13" i="1"/>
  <c r="M13" i="1"/>
  <c r="AG12" i="1"/>
  <c r="AU12" i="1" s="1"/>
  <c r="O12" i="1"/>
  <c r="N12" i="1"/>
  <c r="L12" i="1"/>
  <c r="M12" i="1"/>
  <c r="AG11" i="1"/>
  <c r="AU11" i="1" s="1"/>
  <c r="O11" i="1"/>
  <c r="N11" i="1"/>
  <c r="L11" i="1"/>
  <c r="M11" i="1"/>
  <c r="AG10" i="1"/>
  <c r="AU10" i="1" s="1"/>
  <c r="O10" i="1"/>
  <c r="N10" i="1"/>
  <c r="L10" i="1"/>
  <c r="M10" i="1"/>
  <c r="AG9" i="1"/>
  <c r="AU9" i="1" s="1"/>
  <c r="O9" i="1"/>
  <c r="N9" i="1"/>
  <c r="L9" i="1"/>
  <c r="M9" i="1"/>
  <c r="AG8" i="1"/>
  <c r="AU8" i="1" s="1"/>
  <c r="O8" i="1"/>
  <c r="N8" i="1"/>
  <c r="L8" i="1"/>
  <c r="M8" i="1"/>
  <c r="AG7" i="1"/>
  <c r="AU7" i="1" s="1"/>
  <c r="O7" i="1"/>
  <c r="N7" i="1"/>
  <c r="L7" i="1"/>
  <c r="M7" i="1"/>
  <c r="AG6" i="1"/>
  <c r="AU6" i="1" s="1"/>
  <c r="O6" i="1"/>
  <c r="N6" i="1"/>
  <c r="L6" i="1"/>
  <c r="M6" i="1"/>
  <c r="AG5" i="1"/>
  <c r="AU5" i="1" s="1"/>
  <c r="O5" i="1"/>
  <c r="N5" i="1"/>
  <c r="L5" i="1"/>
  <c r="M5" i="1"/>
  <c r="AG4" i="1"/>
  <c r="AU4" i="1" s="1"/>
  <c r="O4" i="1"/>
  <c r="N4" i="1"/>
  <c r="L4" i="1"/>
  <c r="M4" i="1"/>
  <c r="AG3" i="1"/>
  <c r="AU3" i="1" s="1"/>
  <c r="O3" i="1"/>
  <c r="N3" i="1"/>
  <c r="L3" i="1"/>
  <c r="M3" i="1"/>
  <c r="AV120" i="1" l="1"/>
  <c r="AV100" i="1"/>
  <c r="AV108" i="1"/>
  <c r="AV116" i="1"/>
  <c r="AV128" i="1"/>
  <c r="AV132" i="1"/>
  <c r="AV89" i="1"/>
  <c r="AV104" i="1"/>
  <c r="AV112" i="1"/>
  <c r="AV124" i="1"/>
  <c r="AV137" i="1"/>
  <c r="AG41" i="1"/>
  <c r="AU41" i="1" s="1"/>
  <c r="AV19" i="1"/>
  <c r="AV12" i="1"/>
  <c r="AV78" i="1"/>
  <c r="AV37" i="1"/>
  <c r="AV94" i="1"/>
  <c r="AV97" i="1"/>
  <c r="AV62" i="1"/>
  <c r="AV65" i="1"/>
  <c r="AV28" i="1"/>
  <c r="AV33" i="1"/>
  <c r="AV50" i="1"/>
  <c r="AV58" i="1"/>
  <c r="AV86" i="1"/>
  <c r="AV7" i="1"/>
  <c r="AV15" i="1"/>
  <c r="AV23" i="1"/>
  <c r="AV27" i="1"/>
  <c r="AV49" i="1"/>
  <c r="AV70" i="1"/>
  <c r="AV73" i="1"/>
  <c r="AV77" i="1"/>
  <c r="AV85" i="1"/>
  <c r="AV39" i="1"/>
  <c r="AV134" i="1"/>
  <c r="AV40" i="1"/>
  <c r="AV57" i="1"/>
  <c r="AV61" i="1"/>
  <c r="AV81" i="1"/>
  <c r="AV20" i="1"/>
  <c r="AV24" i="1"/>
  <c r="AV43" i="1"/>
  <c r="AV54" i="1"/>
  <c r="AV68" i="1"/>
  <c r="AV71" i="1"/>
  <c r="AV74" i="1"/>
  <c r="AV82" i="1"/>
  <c r="AV101" i="1"/>
  <c r="AV105" i="1"/>
  <c r="AV125" i="1"/>
  <c r="AV129" i="1"/>
  <c r="AV138" i="1"/>
  <c r="AV141" i="1"/>
  <c r="AH141" i="1"/>
  <c r="AV142" i="1"/>
  <c r="AH142" i="1"/>
  <c r="AV4" i="1"/>
  <c r="AV8" i="1"/>
  <c r="AV16" i="1"/>
  <c r="AV46" i="1"/>
  <c r="AV90" i="1"/>
  <c r="AV109" i="1"/>
  <c r="AV113" i="1"/>
  <c r="AV117" i="1"/>
  <c r="AV121" i="1"/>
  <c r="AV47" i="1"/>
  <c r="AV64" i="1"/>
  <c r="AV133" i="1"/>
  <c r="AV44" i="1"/>
  <c r="AV69" i="1"/>
  <c r="AV75" i="1"/>
  <c r="AV79" i="1"/>
  <c r="AV110" i="1"/>
  <c r="AV114" i="1"/>
  <c r="AV130" i="1"/>
  <c r="AV135" i="1"/>
  <c r="AV66" i="1"/>
  <c r="AV119" i="1"/>
  <c r="AV123" i="1"/>
  <c r="AV127" i="1"/>
  <c r="AV3" i="1"/>
  <c r="AV98" i="1"/>
  <c r="AV106" i="1"/>
  <c r="AV126" i="1"/>
  <c r="AV139" i="1"/>
  <c r="AV6" i="1"/>
  <c r="AV48" i="1"/>
  <c r="AV96" i="1"/>
  <c r="AV99" i="1"/>
  <c r="AV103" i="1"/>
  <c r="AV107" i="1"/>
  <c r="AV111" i="1"/>
  <c r="AV115" i="1"/>
  <c r="AV131" i="1"/>
  <c r="AV136" i="1"/>
  <c r="AV140" i="1"/>
  <c r="AV11" i="1"/>
  <c r="AV102" i="1"/>
  <c r="AV30" i="1"/>
  <c r="AV45" i="1"/>
  <c r="AV13" i="1"/>
  <c r="AV17" i="1"/>
  <c r="AV21" i="1"/>
  <c r="AV25" i="1"/>
  <c r="AV38" i="1"/>
  <c r="AV55" i="1"/>
  <c r="AV95" i="1"/>
  <c r="AV35" i="1"/>
  <c r="AV67" i="1"/>
  <c r="AV5" i="1"/>
  <c r="AV9" i="1"/>
  <c r="AV29" i="1"/>
  <c r="AV34" i="1"/>
  <c r="AV51" i="1"/>
  <c r="AV59" i="1"/>
  <c r="AV63" i="1"/>
  <c r="AV72" i="1"/>
  <c r="AV83" i="1"/>
  <c r="AV87" i="1"/>
  <c r="AV91" i="1"/>
  <c r="AV118" i="1"/>
  <c r="AV122" i="1"/>
  <c r="AV10" i="1"/>
  <c r="AV14" i="1"/>
  <c r="AV18" i="1"/>
  <c r="AV22" i="1"/>
  <c r="AV26" i="1"/>
  <c r="AV52" i="1"/>
  <c r="AV56" i="1"/>
  <c r="AV60" i="1"/>
  <c r="AV76" i="1"/>
  <c r="AV80" i="1"/>
  <c r="AV92" i="1"/>
  <c r="AV31" i="1"/>
  <c r="AV32" i="1"/>
  <c r="AV36" i="1"/>
  <c r="AV42" i="1"/>
  <c r="AV53" i="1"/>
  <c r="AV84" i="1"/>
  <c r="AV88" i="1"/>
  <c r="AV93" i="1"/>
  <c r="AH4" i="1"/>
  <c r="AH100" i="1"/>
  <c r="AH94" i="1"/>
  <c r="AH33" i="1"/>
  <c r="AH37" i="1"/>
  <c r="AH69" i="1"/>
  <c r="AH55" i="1"/>
  <c r="AH95" i="1"/>
  <c r="AH113" i="1"/>
  <c r="AH11" i="1"/>
  <c r="AH78" i="1"/>
  <c r="AH38" i="1"/>
  <c r="AH74" i="1"/>
  <c r="AH85" i="1"/>
  <c r="AH60" i="1"/>
  <c r="AH29" i="1"/>
  <c r="AH48" i="1"/>
  <c r="AH91" i="1"/>
  <c r="AH99" i="1"/>
  <c r="AH98" i="1"/>
  <c r="AH8" i="1"/>
  <c r="AH43" i="1"/>
  <c r="AH84" i="1"/>
  <c r="AH83" i="1"/>
  <c r="AH76" i="1"/>
  <c r="AH15" i="1"/>
  <c r="AH23" i="1"/>
  <c r="AH36" i="1"/>
  <c r="AH3" i="1"/>
  <c r="AH7" i="1"/>
  <c r="AH19" i="1"/>
  <c r="AH27" i="1"/>
  <c r="AH32" i="1"/>
  <c r="AH28" i="1"/>
  <c r="AH70" i="1"/>
  <c r="AH71" i="1"/>
  <c r="AH102" i="1"/>
  <c r="AH110" i="1"/>
  <c r="AH115" i="1"/>
  <c r="AH117" i="1"/>
  <c r="AH119" i="1"/>
  <c r="AH121" i="1"/>
  <c r="AH123" i="1"/>
  <c r="AH125" i="1"/>
  <c r="AH127" i="1"/>
  <c r="AH129" i="1"/>
  <c r="AH131" i="1"/>
  <c r="AH5" i="1"/>
  <c r="AH9" i="1"/>
  <c r="AH13" i="1"/>
  <c r="AH17" i="1"/>
  <c r="AH21" i="1"/>
  <c r="AH25" i="1"/>
  <c r="AH34" i="1"/>
  <c r="AH46" i="1"/>
  <c r="AH49" i="1"/>
  <c r="AH52" i="1"/>
  <c r="AH72" i="1"/>
  <c r="AH75" i="1"/>
  <c r="AH109" i="1"/>
  <c r="AH130" i="1"/>
  <c r="AH134" i="1"/>
  <c r="AH14" i="1"/>
  <c r="AH18" i="1"/>
  <c r="AH22" i="1"/>
  <c r="AH26" i="1"/>
  <c r="AH30" i="1"/>
  <c r="AH31" i="1"/>
  <c r="AH35" i="1"/>
  <c r="AH39" i="1"/>
  <c r="AH40" i="1"/>
  <c r="AH42" i="1"/>
  <c r="AH45" i="1"/>
  <c r="AH50" i="1"/>
  <c r="AH51" i="1"/>
  <c r="AH53" i="1"/>
  <c r="AH54" i="1"/>
  <c r="AH57" i="1"/>
  <c r="AH58" i="1"/>
  <c r="AH61" i="1"/>
  <c r="AH62" i="1"/>
  <c r="AH66" i="1"/>
  <c r="AH68" i="1"/>
  <c r="AH80" i="1"/>
  <c r="AH88" i="1"/>
  <c r="AH92" i="1"/>
  <c r="AH104" i="1"/>
  <c r="AH111" i="1"/>
  <c r="AH140" i="1"/>
  <c r="AH12" i="1"/>
  <c r="AH16" i="1"/>
  <c r="AH20" i="1"/>
  <c r="AH24" i="1"/>
  <c r="AH86" i="1"/>
  <c r="AH96" i="1"/>
  <c r="AH44" i="1"/>
  <c r="AH56" i="1"/>
  <c r="AH81" i="1"/>
  <c r="AH101" i="1"/>
  <c r="AH112" i="1"/>
  <c r="AH114" i="1"/>
  <c r="AH118" i="1"/>
  <c r="AH122" i="1"/>
  <c r="AH126" i="1"/>
  <c r="AH6" i="1"/>
  <c r="AH10" i="1"/>
  <c r="AH47" i="1"/>
  <c r="AH59" i="1"/>
  <c r="AH63" i="1"/>
  <c r="AH64" i="1"/>
  <c r="AH65" i="1"/>
  <c r="AH67" i="1"/>
  <c r="AH79" i="1"/>
  <c r="AH87" i="1"/>
  <c r="AH89" i="1"/>
  <c r="AH90" i="1"/>
  <c r="AH103" i="1"/>
  <c r="AH116" i="1"/>
  <c r="AH120" i="1"/>
  <c r="AH124" i="1"/>
  <c r="AH128" i="1"/>
  <c r="AH132" i="1"/>
  <c r="AH139" i="1"/>
  <c r="AH73" i="1"/>
  <c r="AH77" i="1"/>
  <c r="AH93" i="1"/>
  <c r="AH107" i="1"/>
  <c r="AH108" i="1"/>
  <c r="AH133" i="1"/>
  <c r="AH137" i="1"/>
  <c r="AH138" i="1"/>
  <c r="AH82" i="1"/>
  <c r="AH97" i="1"/>
  <c r="AH105" i="1"/>
  <c r="AH106" i="1"/>
  <c r="AH135" i="1"/>
  <c r="AH136" i="1"/>
  <c r="AH41" i="1" l="1"/>
  <c r="AV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3" authorId="0" shapeId="0" xr:uid="{00000000-0006-0000-0000-00001C000000}">
      <text>
        <r>
          <rPr>
            <sz val="11"/>
            <color theme="1"/>
            <rFont val="Calibri"/>
          </rPr>
          <t>======
ID#AAAALao9hcE
Daniela Rodriguez Narvaez    (2021-02-03 22:22:19)
Se modifica en tanto el acta de inicio tiene un error</t>
        </r>
      </text>
    </comment>
    <comment ref="F9" authorId="0" shapeId="0" xr:uid="{00000000-0006-0000-0000-000019000000}">
      <text>
        <r>
          <rPr>
            <sz val="11"/>
            <color theme="1"/>
            <rFont val="Calibri"/>
          </rPr>
          <t>======
ID#AAAALYjQHb0
Daniela Rodriguez Narvaez    (2021-02-19 19:28:53)
Se modifica</t>
        </r>
      </text>
    </comment>
    <comment ref="J9" authorId="0" shapeId="0" xr:uid="{00000000-0006-0000-0000-00001A000000}">
      <text>
        <r>
          <rPr>
            <sz val="11"/>
            <color theme="1"/>
            <rFont val="Calibri"/>
          </rPr>
          <t>======
ID#AAAALYjQHag
Daniela Rodriguez Narvaez    (2021-02-19 19:17:00)
Se cambia por modificación del contrato</t>
        </r>
      </text>
    </comment>
    <comment ref="E18" authorId="0" shapeId="0" xr:uid="{00000000-0006-0000-0000-00001E000000}">
      <text>
        <r>
          <rPr>
            <sz val="11"/>
            <color theme="1"/>
            <rFont val="Calibri"/>
          </rPr>
          <t>======
ID#AAAAK30dpDc
Luis Gabriel Torres Granados    (2020-12-02 14:53:58)
plazo inicial cambia 320 por modificación en valor y plazo del contrato</t>
        </r>
      </text>
    </comment>
    <comment ref="Q41" authorId="0" shapeId="0" xr:uid="{00000000-0006-0000-0000-000016000000}">
      <text>
        <r>
          <rPr>
            <sz val="11"/>
            <color theme="1"/>
            <rFont val="Calibri"/>
          </rPr>
          <t>======
ID#AAAAL2K31C8
Viky Milena Chacon Triviño    (2021-03-25 22:25:40)
2 pagos en el mismo periodo de marzo 2021</t>
        </r>
      </text>
    </comment>
    <comment ref="V41" authorId="0" shapeId="0" xr:uid="{00000000-0006-0000-0000-00000B000000}">
      <text>
        <r>
          <rPr>
            <sz val="11"/>
            <color theme="1"/>
            <rFont val="Calibri"/>
          </rPr>
          <t>======
ID#AAAAO6naB98
Viky Chacon    (2021-09-08 20:54:14)
2 pagos en el mismo periodo</t>
        </r>
      </text>
    </comment>
    <comment ref="L52" authorId="0" shapeId="0" xr:uid="{00000000-0006-0000-0000-000018000000}">
      <text>
        <r>
          <rPr>
            <sz val="11"/>
            <color theme="1"/>
            <rFont val="Calibri"/>
          </rPr>
          <t>======
ID#AAAALr-kqEs
Daniela Rodriguez Narvaez    (2021-03-10 14:43:59)
Cedido a Carol Ariza</t>
        </r>
      </text>
    </comment>
    <comment ref="C57" authorId="0" shapeId="0" xr:uid="{00000000-0006-0000-0000-000005000000}">
      <text>
        <r>
          <rPr>
            <sz val="11"/>
            <color theme="1"/>
            <rFont val="Calibri"/>
          </rPr>
          <t>======
ID#AAAAQkjdJ0Y
Daniela Rodriguez Narvaez    (2021-10-02 16:11:26)
Adicionado y prorrogado</t>
        </r>
      </text>
    </comment>
    <comment ref="C69" authorId="0" shapeId="0" xr:uid="{00000000-0006-0000-0000-000008000000}">
      <text>
        <r>
          <rPr>
            <sz val="11"/>
            <color theme="1"/>
            <rFont val="Calibri"/>
          </rPr>
          <t>======
ID#AAAAQkjdJ0Q
Daniela Rodriguez Narvaez    (2021-10-02 16:11:26)
Cedido</t>
        </r>
      </text>
    </comment>
    <comment ref="L69" authorId="0" shapeId="0" xr:uid="{00000000-0006-0000-0000-000003000000}">
      <text>
        <r>
          <rPr>
            <sz val="11"/>
            <color theme="1"/>
            <rFont val="Calibri"/>
          </rPr>
          <t>======
ID#AAAAQkjdJ0k
Daniela Rodriguez Narvaez    (2021-10-02 16:11:26)
Cedido a Fabio Estrada</t>
        </r>
      </text>
    </comment>
    <comment ref="C71" authorId="0" shapeId="0" xr:uid="{00000000-0006-0000-0000-00000A000000}">
      <text>
        <r>
          <rPr>
            <sz val="11"/>
            <color theme="1"/>
            <rFont val="Calibri"/>
          </rPr>
          <t>======
ID#AAAAQkjdJ0I
Daniela Rodriguez Narvaez    (2021-10-02 16:11:26)
Adicionado y prorrogado
Septiembre</t>
        </r>
      </text>
    </comment>
    <comment ref="C73" authorId="0" shapeId="0" xr:uid="{00000000-0006-0000-0000-000002000000}">
      <text>
        <r>
          <rPr>
            <sz val="11"/>
            <color theme="1"/>
            <rFont val="Calibri"/>
          </rPr>
          <t>======
ID#AAAAQkjdJ0o
Daniela Rodriguez Narvaez    (2021-10-02 16:11:26)
Adicionado y prorrogado</t>
        </r>
      </text>
    </comment>
    <comment ref="C74" authorId="0" shapeId="0" xr:uid="{00000000-0006-0000-0000-000004000000}">
      <text>
        <r>
          <rPr>
            <sz val="11"/>
            <color theme="1"/>
            <rFont val="Calibri"/>
          </rPr>
          <t>======
ID#AAAAQkjdJ0g
Daniela Rodriguez Narvaez    (2021-10-02 16:11:26)
Adicionado y prorrogado</t>
        </r>
      </text>
    </comment>
    <comment ref="C77" authorId="0" shapeId="0" xr:uid="{00000000-0006-0000-0000-000006000000}">
      <text>
        <r>
          <rPr>
            <sz val="11"/>
            <color theme="1"/>
            <rFont val="Calibri"/>
          </rPr>
          <t>======
ID#AAAAQkjdJ0U
Daniela Rodriguez Narvaez    (2021-10-02 16:11:26)
Adicionado y prórrogado</t>
        </r>
      </text>
    </comment>
    <comment ref="C80" authorId="0" shapeId="0" xr:uid="{00000000-0006-0000-0000-00000D000000}">
      <text>
        <r>
          <rPr>
            <sz val="11"/>
            <color theme="1"/>
            <rFont val="Calibri"/>
          </rPr>
          <t>======
ID#AAAAOUrseOw
Daniela Rodriguez Narvaez    (2021-08-30 13:56:02)
Cedido</t>
        </r>
      </text>
    </comment>
    <comment ref="E93" authorId="0" shapeId="0" xr:uid="{00000000-0006-0000-0000-000017000000}">
      <text>
        <r>
          <rPr>
            <sz val="11"/>
            <color theme="1"/>
            <rFont val="Calibri"/>
          </rPr>
          <t>======
ID#AAAALpg2-bo
Daniela Rodriguez Narvaez    (2021-03-11 18:45:06)
Plazo determinable por la fecha de finalización</t>
        </r>
      </text>
    </comment>
    <comment ref="C108" authorId="0" shapeId="0" xr:uid="{00000000-0006-0000-0000-000007000000}">
      <text>
        <r>
          <rPr>
            <sz val="11"/>
            <color theme="1"/>
            <rFont val="Calibri"/>
          </rPr>
          <t>======
ID#AAAAQkjdJ0c
Daniela Rodriguez Narvaez    (2021-10-02 16:11:26)
Adicionado y prorrogado septiembre</t>
        </r>
      </text>
    </comment>
    <comment ref="V113" authorId="0" shapeId="0" xr:uid="{00000000-0006-0000-0000-00000C000000}">
      <text>
        <r>
          <rPr>
            <sz val="11"/>
            <color theme="1"/>
            <rFont val="Calibri"/>
          </rPr>
          <t>======
ID#AAAAO6naB94
Viky Chacon    (2021-09-08 20:54:14)
3 pagos en el mismo periodo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ZYQbIvMMd5V7AwSbOS9aEbs4wMA=="/>
    </ext>
  </extLst>
</comments>
</file>

<file path=xl/sharedStrings.xml><?xml version="1.0" encoding="utf-8"?>
<sst xmlns="http://schemas.openxmlformats.org/spreadsheetml/2006/main" count="1196" uniqueCount="764">
  <si>
    <t>Ruta del proceso  para consulta</t>
  </si>
  <si>
    <t>No. Proceso  contratación</t>
  </si>
  <si>
    <t xml:space="preserve"> No.  Consecutivo Contrato</t>
  </si>
  <si>
    <t>Unidad Plazo de Ejecución</t>
  </si>
  <si>
    <t>Plazo de Ejeución</t>
  </si>
  <si>
    <t>Valor de Contrato</t>
  </si>
  <si>
    <t>Valor honorarios mensual</t>
  </si>
  <si>
    <t>FECHA ADICION</t>
  </si>
  <si>
    <t xml:space="preserve"> Valor Adicione /( Reducciones)</t>
  </si>
  <si>
    <t>Valor del contrato  + Adiciones</t>
  </si>
  <si>
    <t>Nombre Contratista</t>
  </si>
  <si>
    <t xml:space="preserve"> Valor de Contrato</t>
  </si>
  <si>
    <t>Unidad plazo de Ejecución</t>
  </si>
  <si>
    <t>plazo de ejecución</t>
  </si>
  <si>
    <t>febrero</t>
  </si>
  <si>
    <t xml:space="preserve"> 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</si>
  <si>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</si>
  <si>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</si>
  <si>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</si>
  <si>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</si>
  <si>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</si>
  <si>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</si>
  <si>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</si>
  <si>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</si>
  <si>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</si>
  <si>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</si>
  <si>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VALOR EJECUTADO ACUMULADO</t>
  </si>
  <si>
    <t>PORCENTAJE AVANCE FÍSICO ACUMULADO</t>
  </si>
  <si>
    <t>CONCEPTO DE PAGO</t>
  </si>
  <si>
    <t>PORCENTAJE DEL ANTICIPO</t>
  </si>
  <si>
    <t>VALOR ANTICIPO</t>
  </si>
  <si>
    <t>TIPO CUENTA EN QUE DEPOSITO EL ANTICIPO</t>
  </si>
  <si>
    <t>NUMERO CUENTA EN QUE MANEJA EL ANTICIPO</t>
  </si>
  <si>
    <t>ENTIDAD FINANCIERA - ANTICIPO</t>
  </si>
  <si>
    <t>CANTIDAD DE PAGOS PACTADOS</t>
  </si>
  <si>
    <t>NÚMERO  CONSECUTIVO DEL PAGO</t>
  </si>
  <si>
    <t>NUMERO ORDEN PAGO</t>
  </si>
  <si>
    <t>FECHA EXPEDICIÓN ORDEN DE PAGO</t>
  </si>
  <si>
    <t>VALOR ORDEN DE PAGO</t>
  </si>
  <si>
    <t>VALOR PAGADO</t>
  </si>
  <si>
    <t>VALOR GIROS ACUMULADOS</t>
  </si>
  <si>
    <t>SALDO POR PAGAR DEL VALOR EJECUTADO</t>
  </si>
  <si>
    <t>OBSERVACIONES</t>
  </si>
  <si>
    <t>ENTIDAD FUSIONADA</t>
  </si>
  <si>
    <t>N.A</t>
  </si>
  <si>
    <t>https://community.secop.gov.co/Public/Tendering/OpportunityDetail/Index?noticeUID=CO1.NTC.1640983&amp;isFromPublicArea=True&amp;isModal=true&amp;asPopupView=true</t>
  </si>
  <si>
    <t>SJD-CD-001-2021</t>
  </si>
  <si>
    <t>001-2021</t>
  </si>
  <si>
    <t>2 2. Meses</t>
  </si>
  <si>
    <t>INGRITH ASTRID BERNAL ORJUELA</t>
  </si>
  <si>
    <t>3 3. Pago parcial</t>
  </si>
  <si>
    <t>https://community.secop.gov.co/Public/Tendering/OpportunityDetail/Index?noticeUID=CO1.NTC.1646737&amp;isFromPublicArea=True&amp;isModal=true&amp;asPopupView=true</t>
  </si>
  <si>
    <t>SJD-CD-002-2021</t>
  </si>
  <si>
    <t>002-2021</t>
  </si>
  <si>
    <t>LUISA FERNANDA RODRIGUEZ VEGA</t>
  </si>
  <si>
    <t>https://community.secop.gov.co/Public/Tendering/OpportunityDetail/Index?noticeUID=CO1.NTC.1650184&amp;isFromPublicArea=True&amp;isModal=true&amp;asPopupView=true</t>
  </si>
  <si>
    <t>SJD-CD-003-2021</t>
  </si>
  <si>
    <t>003-2021</t>
  </si>
  <si>
    <t xml:space="preserve">N.A </t>
  </si>
  <si>
    <t>1 1. Días</t>
  </si>
  <si>
    <t>JESHIKA ALEXANDRA CUARTAS JIMENEZ</t>
  </si>
  <si>
    <t>https://community.secop.gov.co/Public/Tendering/OpportunityDetail/Index?noticeUID=CO1.NTC.1653402&amp;isFromPublicArea=True&amp;isModal=true&amp;asPopupView=true</t>
  </si>
  <si>
    <t>SJD-CD-004-2021</t>
  </si>
  <si>
    <t>004-2021</t>
  </si>
  <si>
    <t xml:space="preserve">ANYI SHARLYN MARIN CAMARGO </t>
  </si>
  <si>
    <t>https://community.secop.gov.co/Public/Tendering/OpportunityDetail/Index?noticeUID=CO1.NTC.1653833&amp;isFromPublicArea=True&amp;isModal=true&amp;asPopupView=true</t>
  </si>
  <si>
    <t>SJD-CD-005-2021</t>
  </si>
  <si>
    <t>005-2021</t>
  </si>
  <si>
    <t>MARÍA ANDREA GOMEZ RESTREPO</t>
  </si>
  <si>
    <t>https://community.secop.gov.co/Public/Tendering/OpportunityDetail/Index?noticeUID=CO1.NTC.1653941&amp;isFromPublicArea=True&amp;isModal=true&amp;asPopupView=true</t>
  </si>
  <si>
    <t>SJD-CD-006-2021</t>
  </si>
  <si>
    <t>006-2021</t>
  </si>
  <si>
    <t xml:space="preserve">ANA YULIETH VELA MOJICA </t>
  </si>
  <si>
    <t>https://community.secop.gov.co/Public/Tendering/OpportunityDetail/Index?noticeUID=CO1.NTC.1654115&amp;isFromPublicArea=True&amp;isModal=true&amp;asPopupView=true</t>
  </si>
  <si>
    <t>SJD-CD-007-2021</t>
  </si>
  <si>
    <t>007-2021</t>
  </si>
  <si>
    <t>$9.546.069</t>
  </si>
  <si>
    <t xml:space="preserve">ANGIE RAMIREZ CARREÑO </t>
  </si>
  <si>
    <t>https://community.secop.gov.co/Public/Tendering/OpportunityDetail/Index?noticeUID=CO1.NTC.1654170&amp;isFromPublicArea=True&amp;isModal=true&amp;asPopupView=true</t>
  </si>
  <si>
    <t>SJD-CD-008-2021</t>
  </si>
  <si>
    <t>008-2021</t>
  </si>
  <si>
    <t xml:space="preserve">LAURA VANESSA SANCHEZ CORONADO </t>
  </si>
  <si>
    <t>https://community.secop.gov.co/Public/Tendering/OpportunityDetail/Index?noticeUID=CO1.NTC.1654476&amp;isFromPublicArea=True&amp;isModal=true&amp;asPopupView=true</t>
  </si>
  <si>
    <t>SJD-CD-009-2021</t>
  </si>
  <si>
    <t>009-2021</t>
  </si>
  <si>
    <t>DIANA MARCELA PERNETT PORTACIO</t>
  </si>
  <si>
    <t>https://community.secop.gov.co/Public/Tendering/OpportunityDetail/Index?noticeUID=CO1.NTC.1655103&amp;isFromPublicArea=True&amp;isModal=true&amp;asPopupView=true</t>
  </si>
  <si>
    <t>SJD-CD-010-2021</t>
  </si>
  <si>
    <t>010-2021</t>
  </si>
  <si>
    <t>EDGAR JAVIER HERRERA ISAZA</t>
  </si>
  <si>
    <t>https://community.secop.gov.co/Public/Tendering/OpportunityDetail/Index?noticeUID=CO1.NTC.1654871&amp;isFromPublicArea=True&amp;isModal=true&amp;asPopupView=true</t>
  </si>
  <si>
    <t>SJD-CD-011-2021</t>
  </si>
  <si>
    <t>011-2021</t>
  </si>
  <si>
    <t>NICOL ANGELY ANDRADE PARADA</t>
  </si>
  <si>
    <t>https://community.secop.gov.co/Public/Tendering/OpportunityDetail/Index?noticeUID=CO1.NTC.1656629&amp;isFromPublicArea=True&amp;isModal=true&amp;asPopupView=true</t>
  </si>
  <si>
    <t>SJD-CD-012-2021</t>
  </si>
  <si>
    <t>012-2021</t>
  </si>
  <si>
    <t xml:space="preserve">ANDRÉS FELIPE FORERO OVIEDO </t>
  </si>
  <si>
    <t>https://community.secop.gov.co/Public/Tendering/OpportunityDetail/Index?noticeUID=CO1.NTC.1657103&amp;isFromPublicArea=True&amp;isModal=true&amp;asPopupView=true</t>
  </si>
  <si>
    <t>SJD-CD-013-2021</t>
  </si>
  <si>
    <t>013-2021</t>
  </si>
  <si>
    <t>MARÍA DEL PILAR ESCOBAR REMICIO</t>
  </si>
  <si>
    <t>4 4. Pago definitivo</t>
  </si>
  <si>
    <t>https://community.secop.gov.co/Public/Tendering/OpportunityDetail/Index?noticeUID=CO1.NTC.1656686&amp;isFromPublicArea=True&amp;isModal=true&amp;asPopupView=true</t>
  </si>
  <si>
    <t>SJD-CD-014-2021</t>
  </si>
  <si>
    <t>014-2021</t>
  </si>
  <si>
    <t xml:space="preserve">JUAN CARLOS ZORRO CORDERO </t>
  </si>
  <si>
    <t>https://community.secop.gov.co/Public/Tendering/OpportunityDetail/Index?noticeUID=CO1.NTC.1657792&amp;isFromPublicArea=True&amp;isModal=true&amp;asPopupView=true</t>
  </si>
  <si>
    <t>SJD-CD-015-2021</t>
  </si>
  <si>
    <t>015-2021</t>
  </si>
  <si>
    <t xml:space="preserve">JOSÉ JAVIER PINTO CASTAÑEDA </t>
  </si>
  <si>
    <t>https://community.secop.gov.co/Public/Tendering/OpportunityDetail/Index?noticeUID=CO1.NTC.1658286&amp;isFromPublicArea=True&amp;isModal=true&amp;asPopupView=true</t>
  </si>
  <si>
    <t>SJD-CD-016-2021</t>
  </si>
  <si>
    <t>016-2021</t>
  </si>
  <si>
    <t xml:space="preserve">GLADYS GUTIERREZ UPEGUI </t>
  </si>
  <si>
    <t>https://community.secop.gov.co/Public/Tendering/OpportunityDetail/Index?noticeUID=CO1.NTC.1660711&amp;isFromPublicArea=True&amp;isModal=true&amp;asPopupView=true</t>
  </si>
  <si>
    <t>SJD-CD-017-2021</t>
  </si>
  <si>
    <t>017-2021</t>
  </si>
  <si>
    <t>NA</t>
  </si>
  <si>
    <t xml:space="preserve">JOSÉ FRANCISCO ARIAS PACHÓN </t>
  </si>
  <si>
    <t>https://community.secop.gov.co/Public/Tendering/OpportunityDetail/Index?noticeUID=CO1.NTC.1665546&amp;isFromPublicArea=True&amp;isModal=true&amp;asPopupView=true</t>
  </si>
  <si>
    <t>SJD-CD-018-2021</t>
  </si>
  <si>
    <t>018-2021</t>
  </si>
  <si>
    <t xml:space="preserve">JORGE GYPSY SAAVEDRA CASALLAS </t>
  </si>
  <si>
    <t>https://community.secop.gov.co/Public/Tendering/OpportunityDetail/Index?noticeUID=CO1.NTC.1666230&amp;isFromPublicArea=True&amp;isModal=true&amp;asPopupView=true</t>
  </si>
  <si>
    <t>SJD-CD-019-2021</t>
  </si>
  <si>
    <t>019-2021</t>
  </si>
  <si>
    <t xml:space="preserve">YEISON MORENO GOMEZ </t>
  </si>
  <si>
    <t>https://community.secop.gov.co/Public/Tendering/OpportunityDetail/Index?noticeUID=CO1.NTC.1667104&amp;isFromPublicArea=True&amp;isModal=true&amp;asPopupView=true</t>
  </si>
  <si>
    <t>SJD-CD-020-2021</t>
  </si>
  <si>
    <t>020-2021</t>
  </si>
  <si>
    <t xml:space="preserve">JUAN CARLOS CEPEDA MONCADA </t>
  </si>
  <si>
    <t>3000521759</t>
  </si>
  <si>
    <t>https://community.secop.gov.co/Public/Tendering/OpportunityDetail/Index?noticeUID=CO1.NTC.1668040&amp;isFromPublicArea=True&amp;isModal=true&amp;asPopupView=true</t>
  </si>
  <si>
    <t>SJD-CD-021-2021</t>
  </si>
  <si>
    <t>021-2021</t>
  </si>
  <si>
    <t xml:space="preserve">LUIS ALEJANDRO ÁVILA ÁVILA </t>
  </si>
  <si>
    <t>https://community.secop.gov.co/Public/Tendering/OpportunityDetail/Index?noticeUID=CO1.NTC.1669614&amp;isFromPublicArea=True&amp;isModal=true&amp;asPopupView=true</t>
  </si>
  <si>
    <t>SJD-CD-022-2021</t>
  </si>
  <si>
    <t>022-2021</t>
  </si>
  <si>
    <t xml:space="preserve">MARIANA ALEJANDRA PIRAJAN SIERRA </t>
  </si>
  <si>
    <t>https://community.secop.gov.co/Public/Tendering/OpportunityDetail/Index?noticeUID=CO1.NTC.1669520&amp;isFromPublicArea=True&amp;isModal=true&amp;asPopupView=true</t>
  </si>
  <si>
    <t>SJD-CD-023-2021</t>
  </si>
  <si>
    <t>023-2021</t>
  </si>
  <si>
    <t xml:space="preserve">MARÍA DEL PILAR MUÑOZ ALVAREZ </t>
  </si>
  <si>
    <t>https://community.secop.gov.co/Public/Tendering/OpportunityDetail/Index?noticeUID=CO1.NTC.1670308&amp;isFromPublicArea=True&amp;isModal=true&amp;asPopupView=true</t>
  </si>
  <si>
    <t>SJD-CD-024-2021</t>
  </si>
  <si>
    <t>024-2021</t>
  </si>
  <si>
    <t xml:space="preserve">ERIKA  MILEYDY MONROY ORTEGA </t>
  </si>
  <si>
    <t>https://community.secop.gov.co/Public/Tendering/OpportunityDetail/Index?noticeUID=CO1.NTC.1671113&amp;isFromPublicArea=True&amp;isModal=true&amp;asPopupView=true</t>
  </si>
  <si>
    <t>SJD-CD-025-2021</t>
  </si>
  <si>
    <t>025-2021</t>
  </si>
  <si>
    <t>DAVIES BATEMAN GARCÍA CARDOZO</t>
  </si>
  <si>
    <t>https://community.secop.gov.co/Public/Tendering/OpportunityDetail/Index?noticeUID=CO1.NTC.1670360&amp;isFromPublicArea=True&amp;isModal=true&amp;asPopupView=true</t>
  </si>
  <si>
    <t>SJD-CD-026-2021</t>
  </si>
  <si>
    <t>026-2021</t>
  </si>
  <si>
    <t>YENNY ESTEPA HURTADO</t>
  </si>
  <si>
    <t>https://community.secop.gov.co/Public/Tendering/OpportunityDetail/Index?noticeUID=CO1.NTC.1670343&amp;isFromPublicArea=True&amp;isModal=true&amp;asPopupView=true</t>
  </si>
  <si>
    <t>SJD-CD-027-2021</t>
  </si>
  <si>
    <t>027-2021</t>
  </si>
  <si>
    <t>JESICA ALEJANDRA SIERRA RABIA</t>
  </si>
  <si>
    <t>https://community.secop.gov.co/Public/Tendering/OpportunityDetail/Index?noticeUID=CO1.NTC.1671366&amp;isFromPublicArea=True&amp;isModal=true&amp;asPopupView=true</t>
  </si>
  <si>
    <t>SJD-CD-028-2021</t>
  </si>
  <si>
    <t>028-2021</t>
  </si>
  <si>
    <t>JUAN JOSÉ GÓMEZ URUEÑA</t>
  </si>
  <si>
    <t>https://community.secop.gov.co/Public/Tendering/OpportunityDetail/Index?noticeUID=CO1.NTC.1673778&amp;isFromPublicArea=True&amp;isModal=true&amp;asPopupView=true</t>
  </si>
  <si>
    <t>SJD-CD-029-2021</t>
  </si>
  <si>
    <t>029-2021</t>
  </si>
  <si>
    <t>EDMUNDO MERCED TONCEL ROSADO</t>
  </si>
  <si>
    <t>https://community.secop.gov.co/Public/Tendering/OpportunityDetail/Index?noticeUID=CO1.NTC.1675838&amp;isFromPublicArea=True&amp;isModal=true&amp;asPopupView=true</t>
  </si>
  <si>
    <t>SJD-CD-030-2021</t>
  </si>
  <si>
    <t>030-2021</t>
  </si>
  <si>
    <t xml:space="preserve">PAOLA ANDREA GÓMEZ VELEZ </t>
  </si>
  <si>
    <t>https://community.secop.gov.co/Public/Tendering/OpportunityDetail/Index?noticeUID=CO1.NTC.1678333&amp;isFromPublicArea=True&amp;isModal=true&amp;asPopupView=true</t>
  </si>
  <si>
    <t>SJD-CD-031-2021</t>
  </si>
  <si>
    <t>031-2021</t>
  </si>
  <si>
    <t xml:space="preserve">ANGIE PAOLA JARA RUBIANO </t>
  </si>
  <si>
    <t>https://community.secop.gov.co/Public/Tendering/OpportunityDetail/Index?noticeUID=CO1.NTC.1678542&amp;isFromPublicArea=True&amp;isModal=true&amp;asPopupView=true</t>
  </si>
  <si>
    <t>SJD-CD-032-2021</t>
  </si>
  <si>
    <t>032-2021</t>
  </si>
  <si>
    <t xml:space="preserve">LAURA PAOLA BORDA GOMEZ </t>
  </si>
  <si>
    <t>SJD-CD-033-2021</t>
  </si>
  <si>
    <t xml:space="preserve">ANULADO </t>
  </si>
  <si>
    <t>ANULADO</t>
  </si>
  <si>
    <t>https://community.secop.gov.co/Public/Tendering/OpportunityDetail/Index?noticeUID=CO1.NTC.1679806&amp;isFromPublicArea=True&amp;isModal=true&amp;asPopupView=true</t>
  </si>
  <si>
    <t>SJD-CD-034-2021</t>
  </si>
  <si>
    <t>033-2021</t>
  </si>
  <si>
    <t xml:space="preserve">1.1 Dias </t>
  </si>
  <si>
    <t>LENIN ALEJANDRO RODRIGUEZ CRUZ</t>
  </si>
  <si>
    <t>https://community.secop.gov.co/Public/Tendering/OpportunityDetail/Index?noticeUID=CO1.NTC.1682735&amp;isFromPublicArea=True&amp;isModal=true&amp;asPopupView=true</t>
  </si>
  <si>
    <t>SJD-CD-035-2021</t>
  </si>
  <si>
    <t>034-2021</t>
  </si>
  <si>
    <t>FLOR ESPERANZA ESPITIA CUENCA</t>
  </si>
  <si>
    <t>https://community.secop.gov.co/Public/Tendering/OpportunityDetail/Index?noticeUID=CO1.NTC.1682576&amp;isFromPublicArea=True&amp;isModal=true&amp;asPopupView=true</t>
  </si>
  <si>
    <t>SJD-CD-036-2021</t>
  </si>
  <si>
    <t>035-2021</t>
  </si>
  <si>
    <t>JHON FERNEY ABRIL JIMENEZ</t>
  </si>
  <si>
    <t>https://community.secop.gov.co/Public/Tendering/OpportunityDetail/Index?noticeUID=CO1.NTC.1683763&amp;isFromPublicArea=True&amp;isModal=true&amp;asPopupView=true</t>
  </si>
  <si>
    <t>SJD-CD-037-2021</t>
  </si>
  <si>
    <t>036-2021</t>
  </si>
  <si>
    <t>OSCAR ALFONSO PINEDA VELASCO</t>
  </si>
  <si>
    <t>https://community.secop.gov.co/Public/Tendering/OpportunityDetail/Index?noticeUID=CO1.NTC.1685138&amp;isFromPublicArea=True&amp;isModal=true&amp;asPopupView=true</t>
  </si>
  <si>
    <t>SJD-CD-038-2021</t>
  </si>
  <si>
    <t>037-2021</t>
  </si>
  <si>
    <t xml:space="preserve">JOVITA IDALBA SANABRIA CHARRY </t>
  </si>
  <si>
    <t>https://community.secop.gov.co/Public/Tendering/OpportunityDetail/Index?noticeUID=CO1.NTC.1689373&amp;isFromPublicArea=True&amp;isModal=true&amp;asPopupView=true</t>
  </si>
  <si>
    <t>SJD-CD-040-2021</t>
  </si>
  <si>
    <t>039-2021</t>
  </si>
  <si>
    <t xml:space="preserve">MEDELLÍN &amp;DURÁN ABOGADOS </t>
  </si>
  <si>
    <t>https://community.secop.gov.co/Public/Tendering/OpportunityDetail/Index?noticeUID=CO1.NTC.1689911&amp;isFromPublicArea=True&amp;isModal=true&amp;asPopupView=true</t>
  </si>
  <si>
    <t>SJD-CD-041-2021</t>
  </si>
  <si>
    <t>040-2021</t>
  </si>
  <si>
    <t xml:space="preserve">MAGNERY EDITH VARGAS MORALES </t>
  </si>
  <si>
    <t>https://community.secop.gov.co/Public/Tendering/OpportunityDetail/Index?noticeUID=CO1.NTC.1689374&amp;isFromPublicArea=True&amp;isModal=true&amp;asPopupView=true</t>
  </si>
  <si>
    <t>SJD-CD-042-2021</t>
  </si>
  <si>
    <t>041-2021</t>
  </si>
  <si>
    <t>ZULY NATALIA NANDAR CASTAÑEDA</t>
  </si>
  <si>
    <t>https://community.secop.gov.co/Public/Tendering/OpportunityDetail/Index?noticeUID=CO1.NTC.1689829&amp;isFromPublicArea=True&amp;isModal=true&amp;asPopupView=true</t>
  </si>
  <si>
    <t>SJD-CD-043-2021</t>
  </si>
  <si>
    <t>042-2021</t>
  </si>
  <si>
    <t xml:space="preserve">GUILLERMINA VICTORIA TORRES ROMERO </t>
  </si>
  <si>
    <t>https://community.secop.gov.co/Public/Tendering/OpportunityDetail/Index?noticeUID=CO1.NTC.1689984&amp;isFromPublicArea=True&amp;isModal=true&amp;asPopupView=true</t>
  </si>
  <si>
    <t>SJD-CD-044-2021</t>
  </si>
  <si>
    <t>043-2021</t>
  </si>
  <si>
    <t>MARÍA ANGEL SÚAREZ SÁNCHEZ</t>
  </si>
  <si>
    <t>https://community.secop.gov.co/Public/Tendering/OpportunityDetail/Index?noticeUID=CO1.NTC.1694339&amp;isFromPublicArea=True&amp;isModal=true&amp;asPopupView=true</t>
  </si>
  <si>
    <t>SJD-CD-046-2021</t>
  </si>
  <si>
    <t>044-2021</t>
  </si>
  <si>
    <t>DARIO ORLANDO BECERRA ERAZO</t>
  </si>
  <si>
    <t>https://community.secop.gov.co/Public/Tendering/OpportunityDetail/Index?noticeUID=CO1.NTC.1696508&amp;isFromPublicArea=True&amp;isModal=true&amp;asPopupView=true</t>
  </si>
  <si>
    <t>SJD-CD-047-2021</t>
  </si>
  <si>
    <t>045-2021</t>
  </si>
  <si>
    <t>JEISON STEVEN PERDOMO POLANIA</t>
  </si>
  <si>
    <t>https://community.secop.gov.co/Public/Tendering/OpportunityDetail/Index?noticeUID=CO1.NTC.1696901&amp;isFromPublicArea=True&amp;isModal=true&amp;asPopupView=true</t>
  </si>
  <si>
    <t>SJD-CD-049-2021</t>
  </si>
  <si>
    <t>047-2021</t>
  </si>
  <si>
    <t>MARITZA ORTEGA SANABRIA</t>
  </si>
  <si>
    <t>https://community.secop.gov.co/Public/Tendering/OpportunityDetail/Index?noticeUID=CO1.NTC.1697550&amp;isFromPublicArea=True&amp;isModal=true&amp;asPopupView=true</t>
  </si>
  <si>
    <t>SJD-CD-050-2021</t>
  </si>
  <si>
    <t>048-2021</t>
  </si>
  <si>
    <t xml:space="preserve">RAISA STELLA GUZMAN LAZARO </t>
  </si>
  <si>
    <t>https://community.secop.gov.co/Public/Tendering/OpportunityDetail/Index?noticeUID=CO1.NTC.1698079&amp;isFromPublicArea=True&amp;isModal=true&amp;asPopupView=true</t>
  </si>
  <si>
    <t>SJD-CD-051-2021</t>
  </si>
  <si>
    <t>049-2021</t>
  </si>
  <si>
    <t>MARTHA EUGENIA RAMOS OSPINA</t>
  </si>
  <si>
    <t>https://community.secop.gov.co/Public/Tendering/OpportunityDetail/Index?noticeUID=CO1.NTC.1698096&amp;isFromPublicArea=True&amp;isModal=true&amp;asPopupView=true</t>
  </si>
  <si>
    <t>SJD-CD-052-2021</t>
  </si>
  <si>
    <t>050-2021</t>
  </si>
  <si>
    <t>HECTOR ENRIQUE FERRER LEAL</t>
  </si>
  <si>
    <t>https://community.secop.gov.co/Public/Tendering/OpportunityDetail/Index?noticeUID=CO1.NTC.1700240&amp;isFromPublicArea=True&amp;isModal=true&amp;asPopupView=true</t>
  </si>
  <si>
    <t>SJD-CD-053-2021</t>
  </si>
  <si>
    <t>051-2021</t>
  </si>
  <si>
    <t>JOAN AURELIO GUIO CAMARGO</t>
  </si>
  <si>
    <t>https://community.secop.gov.co/Public/Tendering/OpportunityDetail/Index?noticeUID=CO1.NTC.1703024&amp;isFromPublicArea=True&amp;isModal=true&amp;asPopupView=true</t>
  </si>
  <si>
    <t>SJD-CD-054-2021</t>
  </si>
  <si>
    <t>052-2021</t>
  </si>
  <si>
    <t>LUIS ALEXANDER JIMENEZ ALVARADO</t>
  </si>
  <si>
    <t>https://community.secop.gov.co/Public/Tendering/OpportunityDetail/Index?noticeUID=CO1.NTC.1701214&amp;isFromPublicArea=True&amp;isModal=true&amp;asPopupView=true</t>
  </si>
  <si>
    <t>SJD-CD-055-2021</t>
  </si>
  <si>
    <t>053-2021</t>
  </si>
  <si>
    <t>OLGA LUCILA LIZARAZO SALGADO</t>
  </si>
  <si>
    <t>https://community.secop.gov.co/Public/Tendering/OpportunityDetail/Index?noticeUID=CO1.NTC.1700777&amp;isFromPublicArea=True&amp;isModal=true&amp;asPopupView=true</t>
  </si>
  <si>
    <t>SJD-CD-056-2021</t>
  </si>
  <si>
    <t>054-2021</t>
  </si>
  <si>
    <t>MARTHA CAROLINA OSPINA RODRIGUEZ</t>
  </si>
  <si>
    <t>https://community.secop.gov.co/Public/Tendering/OpportunityDetail/Index?noticeUID=CO1.NTC.1702952&amp;isFromPublicArea=True&amp;isModal=true&amp;asPopupView=true</t>
  </si>
  <si>
    <t>SJD-CD-057-2021</t>
  </si>
  <si>
    <t>055-2021</t>
  </si>
  <si>
    <t>LUIS FELIPE CHISCO APONTE</t>
  </si>
  <si>
    <t>https://community.secop.gov.co/Public/Tendering/OpportunityDetail/Index?noticeUID=CO1.NTC.1703334&amp;isFromPublicArea=True&amp;isModal=true&amp;asPopupView=true</t>
  </si>
  <si>
    <t>SJD-CD-058-2021</t>
  </si>
  <si>
    <t>056-2021</t>
  </si>
  <si>
    <t>PEDRO FABIAN ACOSTA VIZCAYA</t>
  </si>
  <si>
    <t>https://community.secop.gov.co/Public/Tendering/OpportunityDetail/Index?noticeUID=CO1.NTC.1706404&amp;isFromPublicArea=True&amp;isModal=true&amp;asPopupView=true</t>
  </si>
  <si>
    <t>SJD-CD-059-2021</t>
  </si>
  <si>
    <t>057-2021</t>
  </si>
  <si>
    <t>KAREN LISETH VAQUIRO CUELLAR</t>
  </si>
  <si>
    <t>https://community.secop.gov.co/Public/Tendering/OpportunityDetail/Index?noticeUID=CO1.NTC.1708636&amp;isFromPublicArea=True&amp;isModal=true&amp;asPopupView=true</t>
  </si>
  <si>
    <t>SJD-CD-060-2021</t>
  </si>
  <si>
    <t>058-2021</t>
  </si>
  <si>
    <t>LAURA VALENTINA GOMEZ GUTIERREZ</t>
  </si>
  <si>
    <t>https://community.secop.gov.co/Public/Tendering/OpportunityDetail/Index?noticeUID=CO1.NTC.1709039&amp;isFromPublicArea=True&amp;isModal=true&amp;asPopupView=true</t>
  </si>
  <si>
    <t>SJD-CD-061-2021</t>
  </si>
  <si>
    <t>059-2021</t>
  </si>
  <si>
    <t>JUAN CARLOS BARRERA CASTIBLANCO</t>
  </si>
  <si>
    <t>https://community.secop.gov.co/Public/Tendering/OpportunityDetail/Index?noticeUID=CO1.NTC.1712685&amp;isFromPublicArea=True&amp;isModal=true&amp;asPopupView=true</t>
  </si>
  <si>
    <t>SJD-CD-062-2021</t>
  </si>
  <si>
    <t>060-2021</t>
  </si>
  <si>
    <t xml:space="preserve">MARÍA MARGARITA RODRÍGUEZ NOPE </t>
  </si>
  <si>
    <t>https://community.secop.gov.co/Public/Tendering/OpportunityDetail/Index?noticeUID=CO1.NTC.1713758&amp;isFromPublicArea=True&amp;isModal=true&amp;asPopupView=true</t>
  </si>
  <si>
    <t>SJD-CD-063-2021</t>
  </si>
  <si>
    <t>061-2021</t>
  </si>
  <si>
    <t>ANYELA VIVIETH MAMIAN RAMOS</t>
  </si>
  <si>
    <t>https://community.secop.gov.co/Public/Tendering/OpportunityDetail/Index?noticeUID=CO1.NTC.1713585&amp;isFromPublicArea=True&amp;isModal=true&amp;asPopupView=true</t>
  </si>
  <si>
    <t>SJD-CD-064-2021</t>
  </si>
  <si>
    <t>062-2021</t>
  </si>
  <si>
    <t xml:space="preserve">JUAN GABRIEL FERNANDEZ GUZMAN </t>
  </si>
  <si>
    <t>https://community.secop.gov.co/Public/Tendering/OpportunityDetail/Index?noticeUID=CO1.NTC.1714160&amp;isFromPublicArea=True&amp;isModal=true&amp;asPopupView=true</t>
  </si>
  <si>
    <t>SJD-CD-065-2021</t>
  </si>
  <si>
    <t>063-2021</t>
  </si>
  <si>
    <t xml:space="preserve">MIGUEL ERNESTO CAICEDO NAVAS        </t>
  </si>
  <si>
    <t>https://community.secop.gov.co/Public/Tendering/OpportunityDetail/Index?noticeUID=CO1.NTC.1714644&amp;isFromPublicArea=True&amp;isModal=true&amp;asPopupView=true</t>
  </si>
  <si>
    <t>SJD-CD-066-2021</t>
  </si>
  <si>
    <t>064-2021</t>
  </si>
  <si>
    <t xml:space="preserve">MARÍA PAULA TORO ESPITIA </t>
  </si>
  <si>
    <t>https://community.secop.gov.co/Public/Tendering/ContractDetailView/Index?UniqueIdentifier=CO1.PCCNTR.2201306&amp;isModal=true&amp;asPopupView=true</t>
  </si>
  <si>
    <t>SJD-CD-067-2021</t>
  </si>
  <si>
    <t>066-2021</t>
  </si>
  <si>
    <t>FACCELLO ARGEL MANJARRES</t>
  </si>
  <si>
    <t>https://community.secop.gov.co/Public/Tendering/OpportunityDetail/Index?noticeUID=CO1.NTC.1722809&amp;isFromPublicArea=True&amp;isModal=true&amp;asPopupView=true</t>
  </si>
  <si>
    <t>SJD-CD-069-2021</t>
  </si>
  <si>
    <t>068-2021</t>
  </si>
  <si>
    <t xml:space="preserve">DIANA MARCELA ALVARADO DELGADILLO </t>
  </si>
  <si>
    <t>https://community.secop.gov.co/Public/Tendering/OpportunityDetail/Index?noticeUID=CO1.NTC.1727493&amp;isFromPublicArea=True&amp;isModal=true&amp;asPopupView=true</t>
  </si>
  <si>
    <t>SJD-CD-071-2021</t>
  </si>
  <si>
    <t>070-2021</t>
  </si>
  <si>
    <t xml:space="preserve">KATHERINE MEDINA CHACÓN </t>
  </si>
  <si>
    <t>https://community.secop.gov.co/Public/Tendering/OpportunityDetail/Index?noticeUID=CO1.NTC.1729217&amp;isFromPublicArea=True&amp;isModal=true&amp;asPopupView=true</t>
  </si>
  <si>
    <t>SJD-CD-072-2021</t>
  </si>
  <si>
    <t>071-2021</t>
  </si>
  <si>
    <t xml:space="preserve">CRISTHIAN FELIPE  YARCE BARRAGÁN </t>
  </si>
  <si>
    <t>https://community.secop.gov.co/Public/Tendering/OpportunityDetail/Index?noticeUID=CO1.NTC.1734175&amp;isFromPublicArea=True&amp;isModal=true&amp;asPopupView=true</t>
  </si>
  <si>
    <t>SJD-CD-074-2021</t>
  </si>
  <si>
    <t>073-2021</t>
  </si>
  <si>
    <t>DIEGO DAVID BARRAGÁN FERRO</t>
  </si>
  <si>
    <t>3000537875</t>
  </si>
  <si>
    <t>https://community.secop.gov.co/Public/Tendering/OpportunityDetail/Index?noticeUID=CO1.NTC.1735178&amp;isFromPublicArea=True&amp;isModal=true&amp;asPopupView=true</t>
  </si>
  <si>
    <t>SJD-CD-075-2021</t>
  </si>
  <si>
    <t>74-2021</t>
  </si>
  <si>
    <t>FERNANDO BERNAL ROCHA</t>
  </si>
  <si>
    <t>https://community.secop.gov.co/Public/Tendering/OpportunityDetail/Index?noticeUID=CO1.NTC.1737998&amp;isFromPublicArea=True&amp;isModal=true&amp;asPopupView=true</t>
  </si>
  <si>
    <t>SJD-CD-076-2021</t>
  </si>
  <si>
    <t>075-2021</t>
  </si>
  <si>
    <t>DAVID ALONSO ROA SALGUERO</t>
  </si>
  <si>
    <t>https://community.secop.gov.co/Public/Tendering/OpportunityDetail/Index?noticeUID=CO1.NTC.1746057&amp;isFromPublicArea=True&amp;isModal=true&amp;asPopupView=true</t>
  </si>
  <si>
    <t>SJD-CD-078-2021</t>
  </si>
  <si>
    <t>077-2021</t>
  </si>
  <si>
    <t>LUZ HELENA CHICANGANA VIDAL</t>
  </si>
  <si>
    <t>3000499532</t>
  </si>
  <si>
    <t>https://community.secop.gov.co/Public/Tendering/OpportunityDetail/Index?noticeUID=CO1.NTC.1746311&amp;isFromPublicArea=True&amp;isModal=true&amp;asPopupView=true</t>
  </si>
  <si>
    <t>SJD-CD-079-2021</t>
  </si>
  <si>
    <t>078-2021</t>
  </si>
  <si>
    <t>HECTOR ALEXANDER MARTINEZ SILVA</t>
  </si>
  <si>
    <t>https://community.secop.gov.co/Public/Tendering/OpportunityDetail/Index?noticeUID=CO1.NTC.1748171&amp;isFromPublicArea=True&amp;isModal=true&amp;asPopupView=true</t>
  </si>
  <si>
    <t>SJD-CD-080-2021</t>
  </si>
  <si>
    <t>079-2021</t>
  </si>
  <si>
    <t>ANGELA CRISTINA ROSAS HENAO</t>
  </si>
  <si>
    <t>https://community.secop.gov.co/Public/Tendering/ContractDetailView/Index?UniqueIdentifier=CO1.PCCNTR.2241978&amp;isModal=true&amp;asPopupView=true</t>
  </si>
  <si>
    <t>SJD-CD-081-2021</t>
  </si>
  <si>
    <t>080-2021</t>
  </si>
  <si>
    <t>PAOLA GOMEZ MARTÍNEZ</t>
  </si>
  <si>
    <t>https://community.secop.gov.co/Public/Tendering/OpportunityDetail/Index?noticeUID=CO1.NTC.1747978&amp;isFromPublicArea=True&amp;isModal=true&amp;asPopupView=true</t>
  </si>
  <si>
    <t>SJD-CD-082-2021</t>
  </si>
  <si>
    <t>081-2021</t>
  </si>
  <si>
    <t xml:space="preserve">LEONARDO SANTOS CHACÓN </t>
  </si>
  <si>
    <t>https://community.secop.gov.co/Public/Tendering/OpportunityDetail/Index?noticeUID=CO1.NTC.1751165&amp;isFromPublicArea=True&amp;isModal=true&amp;asPopupView=true</t>
  </si>
  <si>
    <t>SJD-CD-083-2021</t>
  </si>
  <si>
    <t>082-2021</t>
  </si>
  <si>
    <t>LUISA FERNANDA ACHAGUA MULFORD</t>
  </si>
  <si>
    <t>https://community.secop.gov.co/Public/Tendering/OpportunityDetail/Index?noticeUID=CO1.NTC.1756044&amp;isFromPublicArea=True&amp;isModal=true&amp;asPopupView=true</t>
  </si>
  <si>
    <t>SJD-CD-085-2021</t>
  </si>
  <si>
    <t>084-2021</t>
  </si>
  <si>
    <t>NAYDA JULYHT OVALLE GALEANO</t>
  </si>
  <si>
    <t>https://community.secop.gov.co/Public/Tendering/OpportunityDetail/Index?noticeUID=CO1.NTC.1757208&amp;isFromPublicArea=True&amp;isModal=true&amp;asPopupView=true</t>
  </si>
  <si>
    <t>SJD-CD-086-2021</t>
  </si>
  <si>
    <t>085-2021</t>
  </si>
  <si>
    <t>MARIA CLARA LEUBRO BELTRAN</t>
  </si>
  <si>
    <t>https://community.secop.gov.co/Public/Tendering/ContractDetailView/Index?UniqueIdentifier=CO1.PCCNTR.2264492&amp;isModal=true&amp;asPopupView=true</t>
  </si>
  <si>
    <t>SJD-CD-087-2021</t>
  </si>
  <si>
    <t>086-2021</t>
  </si>
  <si>
    <t>AGOPLA S.A.S - EN REORGANIZACIÓN</t>
  </si>
  <si>
    <t>https://community.secop.gov.co/Public/Tendering/OpportunityDetail/Index?noticeUID=CO1.NTC.1765974&amp;isFromPublicArea=True&amp;isModal=true&amp;asPopupView=true</t>
  </si>
  <si>
    <t>SJD-CD-088-2021</t>
  </si>
  <si>
    <t>087-2021</t>
  </si>
  <si>
    <t>EMPRESA DE TELECOMUNICACIONES DE BOGOTÁ S.A ESP</t>
  </si>
  <si>
    <t>https://community.secop.gov.co/Public/Tendering/ContractDetailView/Index?UniqueIdentifier=CO1.PCCNTR.2263797&amp;isModal=true&amp;asPopupView=true</t>
  </si>
  <si>
    <t>SJD-CD-089-2021</t>
  </si>
  <si>
    <t>088-2021</t>
  </si>
  <si>
    <t>MARIO HERNAN ARIAS PARRA</t>
  </si>
  <si>
    <t>https://www.colombiacompra.gov.co/tienda-virtual-del-estado-colombiano/ordenes-compra/64223</t>
  </si>
  <si>
    <t>089-2021</t>
  </si>
  <si>
    <t>ORACLE COLOMBIA LIMITADA</t>
  </si>
  <si>
    <t>https://community.secop.gov.co/Public/Tendering/OpportunityDetail/Index?noticeUID=CO1.NTC.1770221&amp;isFromPublicArea=True&amp;isModal=true&amp;asPopupView=true</t>
  </si>
  <si>
    <t>SJD-CD-090-2021</t>
  </si>
  <si>
    <t>090-2021</t>
  </si>
  <si>
    <t xml:space="preserve">WILLIAM ANDRES CARDENAS BONILLA </t>
  </si>
  <si>
    <t>https://community.secop.gov.co/Public/Tendering/OpportunityDetail/Index?noticeUID=CO1.NTC.1771683&amp;isFromPublicArea=True&amp;isModal=true&amp;asPopupView=true</t>
  </si>
  <si>
    <t>SJD-CD-091-2021</t>
  </si>
  <si>
    <t>091-2021</t>
  </si>
  <si>
    <t xml:space="preserve">ANGELA MARÍA DÍAZ VARGAS </t>
  </si>
  <si>
    <t>https://community.secop.gov.co/Public/Tendering/OpportunityDetail/Index?noticeUID=CO1.NTC.1771738&amp;isFromPublicArea=True&amp;isModal=true&amp;asPopupView=true</t>
  </si>
  <si>
    <t>SJD-CD-092-2021</t>
  </si>
  <si>
    <t>092-2021</t>
  </si>
  <si>
    <t xml:space="preserve">NANCY YURANY VANEGAS CELIS </t>
  </si>
  <si>
    <t>https://community.secop.gov.co/Public/Tendering/OpportunityDetail/Index?noticeUID=CO1.NTC.1772225&amp;isFromPublicArea=True&amp;isModal=true&amp;asPopupView=true</t>
  </si>
  <si>
    <t>SJD-CD-093-2021</t>
  </si>
  <si>
    <t>093-2021</t>
  </si>
  <si>
    <t xml:space="preserve">MILENA DEL CARMEN PULIDO ORELLANO </t>
  </si>
  <si>
    <t>https://community.secop.gov.co/Public/Tendering/OpportunityDetail/Index?noticeUID=CO1.NTC.1777219&amp;isFromPublicArea=True&amp;isModal=true&amp;asPopupView=true</t>
  </si>
  <si>
    <t>SJD-CD-094-2021</t>
  </si>
  <si>
    <t>094-2021</t>
  </si>
  <si>
    <t xml:space="preserve">OCTAVIA AGUALIMPIA MORENO </t>
  </si>
  <si>
    <t>https://community.secop.gov.co/Public/Tendering/OpportunityDetail/Index?noticeUID=CO1.NTC.1783266&amp;isFromPublicArea=True&amp;isModal=true&amp;asPopupView=true</t>
  </si>
  <si>
    <t>SJD-CD-095-2021</t>
  </si>
  <si>
    <t>095-2021</t>
  </si>
  <si>
    <t xml:space="preserve">BERNARDO ANDRÉS CARVAJAL SÁNCHEZ </t>
  </si>
  <si>
    <t>https://community.secop.gov.co/Public/Tendering/OpportunityDetail/Index?noticeUID=CO1.NTC.1784307&amp;isFromPublicArea=True&amp;isModal=true&amp;asPopupView=true</t>
  </si>
  <si>
    <t>SJD-CD-096-2021</t>
  </si>
  <si>
    <t>096-2021</t>
  </si>
  <si>
    <t xml:space="preserve">ANGELICA VANESSA LOPEZ BEDOYA </t>
  </si>
  <si>
    <t>https://community.secop.gov.co/Public/Tendering/OpportunityDetail/Index?noticeUID=CO1.NTC.1789248&amp;isFromPublicArea=True&amp;isModal=true&amp;asPopupView=true</t>
  </si>
  <si>
    <t>SJD-CD-097-2021</t>
  </si>
  <si>
    <t>097-2021</t>
  </si>
  <si>
    <t xml:space="preserve">CATALINA DE SAN MARTÍN BALCAZAR SALAMANCA </t>
  </si>
  <si>
    <t>https://community.secop.gov.co/Public/Tendering/OpportunityDetail/Index?noticeUID=CO1.NTC.1790059&amp;isFromPublicArea=True&amp;isModal=true&amp;asPopupView=true</t>
  </si>
  <si>
    <t>SJD-CD-098-2021</t>
  </si>
  <si>
    <t>098-2021</t>
  </si>
  <si>
    <t>BIZAGI LATAM SAS</t>
  </si>
  <si>
    <t>https://community.secop.gov.co/Public/Tendering/ContractDetailView/Index?UniqueIdentifier=CO1.PCCNTR.2294842&amp;isModal=true&amp;asPopupView=true</t>
  </si>
  <si>
    <t>SJD-CD-099-2021</t>
  </si>
  <si>
    <t>099-2021</t>
  </si>
  <si>
    <t xml:space="preserve">DEISY VIVIANA CAÑÓN SUAREZ </t>
  </si>
  <si>
    <t>https://community.secop.gov.co/Public/Tendering/ContractDetailView/Index?UniqueIdentifier=CO1.PCCNTR.2300634&amp;isModal=true&amp;asPopupView=true</t>
  </si>
  <si>
    <t>SJD-CD-101-2021</t>
  </si>
  <si>
    <t>100-2021</t>
  </si>
  <si>
    <t>ADVANCED WEB APPLICATIONS</t>
  </si>
  <si>
    <t>https://community.secop.gov.co/Public/Tendering/ContractDetailView/Index?UniqueIdentifier=CO1.PCCNTR.2303658&amp;isModal=true&amp;asPopupView=true</t>
  </si>
  <si>
    <t>SJD-CD-102-2021</t>
  </si>
  <si>
    <t>101-2021</t>
  </si>
  <si>
    <t>SERVICIOS POSTALES NACIONALES S.A.</t>
  </si>
  <si>
    <t>3000553005</t>
  </si>
  <si>
    <t>https://community.secop.gov.co/Public/Tendering/OpportunityDetail/Index?noticeUID=CO1.NTC.1822284&amp;isFromPublicArea=True&amp;isModal=true&amp;asPopupView=true</t>
  </si>
  <si>
    <t>SJD-CD-104-2021</t>
  </si>
  <si>
    <t>102-2021</t>
  </si>
  <si>
    <t>LUISA FERNANDA RIOS MARTINEZ</t>
  </si>
  <si>
    <t>https://community.secop.gov.co/Public/Tendering/OpportunityDetail/Index?noticeUID=CO1.NTC.1823541&amp;isFromPublicArea=True&amp;isModal=true&amp;asPopupView=true</t>
  </si>
  <si>
    <t>SJD-CD-105-2021</t>
  </si>
  <si>
    <t>103-2021</t>
  </si>
  <si>
    <t>ALEXANDER BUITRAGO PUENTES</t>
  </si>
  <si>
    <t>https://community.secop.gov.co/Public/Tendering/OpportunityDetail/Index?noticeUID=CO1.NTC.1827451&amp;isFromPublicArea=True&amp;isModal=true&amp;asPopupView=true</t>
  </si>
  <si>
    <t>SJD-CD-106-2021</t>
  </si>
  <si>
    <t>104-2021</t>
  </si>
  <si>
    <t>BLANCA LILIANA ACEVEDO MEJÍA</t>
  </si>
  <si>
    <t>https://community.secop.gov.co/Public/Tendering/OpportunityDetail/Index?noticeUID=CO1.NTC.1829303&amp;isFromPublicArea=True&amp;isModal=true&amp;asPopupView=true</t>
  </si>
  <si>
    <t>SJD-CD-107-2021</t>
  </si>
  <si>
    <t>105-2021</t>
  </si>
  <si>
    <t xml:space="preserve">DIEGO ALFONSO PEDROZA CASTRO        </t>
  </si>
  <si>
    <t>https://community.secop.gov.co/Public/Tendering/OpportunityDetail/Index?noticeUID=CO1.NTC.1834014&amp;isFromPublicArea=True&amp;isModal=true&amp;asPopupView=true</t>
  </si>
  <si>
    <t>SJD-CD-108-2021</t>
  </si>
  <si>
    <t>106-2021</t>
  </si>
  <si>
    <t>MAGDALY MORENO MERCHAN</t>
  </si>
  <si>
    <t>https://community.secop.gov.co/Public/Tendering/OpportunityDetail/Index?noticeUID=CO1.NTC.1834136&amp;isFromPublicArea=True&amp;isModal=true&amp;asPopupView=true</t>
  </si>
  <si>
    <t>SJD-CD-109-2021</t>
  </si>
  <si>
    <t>107-2021</t>
  </si>
  <si>
    <t xml:space="preserve">LIZETH MARÍA GUZMÁN FRANCO        </t>
  </si>
  <si>
    <t>https://www.colombiacompra.gov.co/tienda-virtual-del-estado-colombiano/ordenes-compra/65416</t>
  </si>
  <si>
    <t>108-2021</t>
  </si>
  <si>
    <t>PANAMERICANA LIBRERÍA Y PAPELERÍA S.A.</t>
  </si>
  <si>
    <t>https://community.secop.gov.co/Public/Tendering/OpportunityDetail/Index?noticeUID=CO1.NTC.1840456&amp;isFromPublicArea=True&amp;isModal=true&amp;asPopupView=true</t>
  </si>
  <si>
    <t>SJD-CD-111-2021</t>
  </si>
  <si>
    <t>109-2021</t>
  </si>
  <si>
    <t>LINA BRIYITH RONDON ROMERO</t>
  </si>
  <si>
    <t>https://community.secop.gov.co/Public/Tendering/OpportunityDetail/Index?noticeUID=CO1.NTC.1842815&amp;isFromPublicArea=True&amp;isModal=true&amp;asPopupView=true</t>
  </si>
  <si>
    <t>SJD-CD-112-2021</t>
  </si>
  <si>
    <t>110-2021</t>
  </si>
  <si>
    <t xml:space="preserve">RODRIGO ACOSTA PARRA </t>
  </si>
  <si>
    <t>https://community.secop.gov.co/Public/Tendering/OpportunityDetail/Index?noticeUID=CO1.NTC.1845440&amp;isFromPublicArea=True&amp;isModal=true&amp;asPopupView=true</t>
  </si>
  <si>
    <t>SJD-CD-113-2021</t>
  </si>
  <si>
    <t>111-2021</t>
  </si>
  <si>
    <t>ANDRES LEONARDO SOLER CARDENAS</t>
  </si>
  <si>
    <t>https://community.secop.gov.co/Public/Tendering/OpportunityDetail/Index?noticeUID=CO1.NTC.1846781&amp;isFromPublicArea=True&amp;isModal=true&amp;asPopupView=true</t>
  </si>
  <si>
    <t>SJD-CD-114-2021</t>
  </si>
  <si>
    <t>112-2021</t>
  </si>
  <si>
    <t>IVÁN DARIO GOMEZ LEE</t>
  </si>
  <si>
    <t>https://community.secop.gov.co/Public/Tendering/OpportunityDetail/Index?noticeUID=CO1.NTC.1852465&amp;isFromPublicArea=True&amp;isModal=true&amp;asPopupView=true</t>
  </si>
  <si>
    <t>SJD-CD-115-2021</t>
  </si>
  <si>
    <t>113-2021</t>
  </si>
  <si>
    <t>LIDA DE LOS ÁNGELES PRIETO PINTO</t>
  </si>
  <si>
    <t>https://www.colombiacompra.gov.co/tienda-virtual-del-estado-colombiano/ordenes-compra/65895</t>
  </si>
  <si>
    <t>114-2021</t>
  </si>
  <si>
    <t xml:space="preserve">SOLUTION COPY LTDA </t>
  </si>
  <si>
    <t>https://community.secop.gov.co/Public/Tendering/OpportunityDetail/Index?noticeUID=CO1.NTC.1868168&amp;isFromPublicArea=True&amp;isModal=true&amp;asPopupView=true</t>
  </si>
  <si>
    <t>SJD-CD-116-2021</t>
  </si>
  <si>
    <t>115-2021</t>
  </si>
  <si>
    <t xml:space="preserve">MARÍA PAULA NIÑO GUARÍN </t>
  </si>
  <si>
    <t>3000499557</t>
  </si>
  <si>
    <t>https://community.secop.gov.co/Public/Tendering/OpportunityDetail/Index?noticeUID=CO1.NTC.1869066&amp;isFromPublicArea=True&amp;isModal=true&amp;asPopupView=true</t>
  </si>
  <si>
    <t>SJD-CD-117-2021</t>
  </si>
  <si>
    <t>116-2021</t>
  </si>
  <si>
    <t xml:space="preserve">MARÍA FERNANDA CRUZ RODRÍGUEZ </t>
  </si>
  <si>
    <t>https://community.secop.gov.co/Public/Tendering/OpportunityDetail/Index?noticeUID=CO1.NTC.1882165&amp;isFromPublicArea=True&amp;isModal=true&amp;asPopupView=true</t>
  </si>
  <si>
    <t>SJD-CD-118-2021</t>
  </si>
  <si>
    <t>117-2021</t>
  </si>
  <si>
    <t xml:space="preserve">DIANA MARCELA URIBE MEJÍA </t>
  </si>
  <si>
    <t>https://community.secop.gov.co/Public/Tendering/OpportunityDetail/Index?noticeUID=CO1.NTC.1901885&amp;isFromPublicArea=True&amp;isModal=true&amp;asPopupView=true</t>
  </si>
  <si>
    <t>SJD-CD-119-2021</t>
  </si>
  <si>
    <t>118-2021</t>
  </si>
  <si>
    <t>CAJA DE COMPENSACIÓN FAMILIAR COMPENSAR</t>
  </si>
  <si>
    <t>3000550535</t>
  </si>
  <si>
    <t>https://community.secop.gov.co/Public/Tendering/OpportunityDetail/Index?noticeUID=CO1.NTC.1926620&amp;isFromPublicArea=True&amp;isModal=true&amp;asPopupView=true</t>
  </si>
  <si>
    <t>SJD-CD-121-2021</t>
  </si>
  <si>
    <t>119-2021</t>
  </si>
  <si>
    <t>FAVER PEREZ GUTIERREZ</t>
  </si>
  <si>
    <t>https://www.colombiacompra.gov.co/tienda-virtual-del-estado-colombiano/ordenes-compra/67632</t>
  </si>
  <si>
    <t>120-2021</t>
  </si>
  <si>
    <t>https://www.colombiacompra.gov.co/tienda-virtual-del-estado-colombiano/ordenes-compra/67693</t>
  </si>
  <si>
    <t>121-2021</t>
  </si>
  <si>
    <t>ALKOSTO S.A</t>
  </si>
  <si>
    <t>https://www.colombiacompra.gov.co/tienda-virtual-del-estado-colombiano/ordenes-compra/67633</t>
  </si>
  <si>
    <t>122-2021</t>
  </si>
  <si>
    <t>FERRICENTROS SAS</t>
  </si>
  <si>
    <t>GINA CATHERINE VANEGAS SOLANO</t>
  </si>
  <si>
    <t>https://community.secop.gov.co/Public/Tendering/OpportunityDetail/Index?noticeUID=CO1.NTC.1933608&amp;isFromPublicArea=True&amp;isModal=true&amp;asPopupView=true</t>
  </si>
  <si>
    <t>SJD-CD-122-2021</t>
  </si>
  <si>
    <t>123-2021</t>
  </si>
  <si>
    <t xml:space="preserve">CARMEN ELOISA RUIZ LOPEZ </t>
  </si>
  <si>
    <t>https://community.secop.gov.co/Public/Tendering/OpportunityDetail/Index?noticeUID=CO1.NTC.1907720&amp;isFromPublicArea=True&amp;isModal=true&amp;asPopupView=true</t>
  </si>
  <si>
    <t>SJD-MC-001-2021</t>
  </si>
  <si>
    <t>124-2021</t>
  </si>
  <si>
    <t>COLOMBIA MOVIL S.A. ES.P</t>
  </si>
  <si>
    <t>https://community.secop.gov.co/Public/Tendering/OpportunityDetail/Index?noticeUID=CO1.NTC.1936881&amp;isFromPublicArea=True&amp;isModal=true&amp;asPopupView=true</t>
  </si>
  <si>
    <t>SJD-CD-123-2021</t>
  </si>
  <si>
    <t>125-2021</t>
  </si>
  <si>
    <t xml:space="preserve">MAGDA PATRICIA PUENTES PARDO </t>
  </si>
  <si>
    <t>https://community.secop.gov.co/Public/Tendering/OpportunityDetail/Index?noticeUID=CO1.NTC.1944180&amp;isFromPublicArea=True&amp;isModal=true&amp;asPopupView=true</t>
  </si>
  <si>
    <t>SJD-CD-124-2021</t>
  </si>
  <si>
    <t>126-2021</t>
  </si>
  <si>
    <t>3 3. Años</t>
  </si>
  <si>
    <t>INSTITUTO GEOGRAFICO AGISTIN CODAZZI - IGAC</t>
  </si>
  <si>
    <t>https://community.secop.gov.co/Public/Tendering/OpportunityDetail/Index?noticeUID=CO1.NTC.1957747&amp;isFromPublicArea=True&amp;isModal=true&amp;asPopupView=true</t>
  </si>
  <si>
    <t>SJD-CD-125-2021</t>
  </si>
  <si>
    <t>127-2021</t>
  </si>
  <si>
    <t xml:space="preserve">TOMÁS PULECIO ARANGO </t>
  </si>
  <si>
    <t>https://community.secop.gov.co/Public/Tendering/OpportunityDetail/Index?noticeUID=CO1.NTC.1939673&amp;isFromPublicArea=True&amp;isModal=true&amp;asPopupView=true</t>
  </si>
  <si>
    <t>SJD-MC-002-2021</t>
  </si>
  <si>
    <t>128-2021</t>
  </si>
  <si>
    <t>JILBER ORLANDO BLANCO FORERO / ALMACEN CHARLESTON</t>
  </si>
  <si>
    <t>https://community.secop.gov.co/Public/Tendering/OpportunityDetail/Index?noticeUID=CO1.NTC.1973554&amp;isFromPublicArea=True&amp;isModal=true&amp;asPopupView=true</t>
  </si>
  <si>
    <t>SJD-CD-127-2021</t>
  </si>
  <si>
    <t>129-2021</t>
  </si>
  <si>
    <t>MARÍA DEL PILAR ROMERO BARREIRO</t>
  </si>
  <si>
    <t>https://community.secop.gov.co/Public/Tendering/OpportunityDetail/Index?noticeUID=CO1.NTC.1993906&amp;isFromPublicArea=True&amp;isModal=true&amp;asPopupView=true</t>
  </si>
  <si>
    <t>SJD-CD-128-2021</t>
  </si>
  <si>
    <t>130-2021</t>
  </si>
  <si>
    <t xml:space="preserve">  UNOBOG </t>
  </si>
  <si>
    <t>https://community.secop.gov.co/Public/Tendering/OpportunityDetail/Index?noticeUID=CO1.NTC.1997527&amp;isFromPublicArea=True&amp;isModal=true&amp;asPopupView=true</t>
  </si>
  <si>
    <t>SJD-CD-129-2021</t>
  </si>
  <si>
    <t>131-2021</t>
  </si>
  <si>
    <t xml:space="preserve">MARTHA ADRIANA CATALINA BALLESTEROS SÁNCHEZ </t>
  </si>
  <si>
    <t>https://www.colombiacompra.gov.co/tienda-virtual-del-estado-colombiano/ordenes-compra/69850</t>
  </si>
  <si>
    <t>132-2021</t>
  </si>
  <si>
    <t xml:space="preserve">FALABELLA DE COLOMBIA S.A </t>
  </si>
  <si>
    <t>https://www.colombiacompra.gov.co/tienda-virtual-del-estado-colombiano/ordenes-compra/69851</t>
  </si>
  <si>
    <t>133-2021</t>
  </si>
  <si>
    <t>https://community.secop.gov.co/Public/Tendering/OpportunityDetail/Index?noticeUID=CO1.NTC.2045229&amp;isFromPublicArea=True&amp;isModal=true&amp;asPopupView=true</t>
  </si>
  <si>
    <t>SJD-CD-130-2021</t>
  </si>
  <si>
    <t>134-2021</t>
  </si>
  <si>
    <t>ITS SOLUCIONES ESTRATEGICAS S.A.S</t>
  </si>
  <si>
    <t>https://community.secop.gov.co/Public/Tendering/OpportunityDetail/Index?noticeUID=CO1.NTC.2033996&amp;isFromPublicArea=True&amp;isModal=true&amp;asPopupView=true</t>
  </si>
  <si>
    <t>SJD-CD-131-2021</t>
  </si>
  <si>
    <t>135-2021</t>
  </si>
  <si>
    <t>DIEGO FERNANDO DIAGAMA CRUZ</t>
  </si>
  <si>
    <t>https://www.colombiacompra.gov.co/tienda-virtual-del-estado-colombiano/ordenes-compra/70996</t>
  </si>
  <si>
    <t>136-2021</t>
  </si>
  <si>
    <t>3000542529</t>
  </si>
  <si>
    <t>https://colombiacompra.gov.co/tienda-virtual-del-estado-colombiano/ordenes-compra/71455</t>
  </si>
  <si>
    <t>137-2021</t>
  </si>
  <si>
    <t>EFORCERS S.A.S</t>
  </si>
  <si>
    <t>3000560221</t>
  </si>
  <si>
    <t>https://community.secop.gov.co/Public/Tendering/OpportunityDetail/Index?noticeUID=CO1.NTC.2029329&amp;isFromPublicArea=True&amp;isModal=true&amp;asPopupView=true</t>
  </si>
  <si>
    <t>SJD-SAMC-001-2021</t>
  </si>
  <si>
    <t>139-2021</t>
  </si>
  <si>
    <t>MIGUEL ANGEL VALLEJO BURGOS</t>
  </si>
  <si>
    <t>https://community.secop.gov.co/Public/Tendering/OpportunityDetail/Index?noticeUID=CO1.NTC.2079683&amp;isFromPublicArea=True&amp;isModal=true&amp;asPopupView=true</t>
  </si>
  <si>
    <t>SJD-CD-133-2021</t>
  </si>
  <si>
    <t>140-2021</t>
  </si>
  <si>
    <t>https://community.secop.gov.co/Public/Tendering/OpportunityDetail/Index?noticeUID=CO1.NTC.2098904&amp;isFromPublicArea=True&amp;isModal=true&amp;asPopupView=true</t>
  </si>
  <si>
    <t>SJD-CD-136-2021</t>
  </si>
  <si>
    <t>143-2021</t>
  </si>
  <si>
    <t>https://community.secop.gov.co/Public/Tendering/OpportunityDetail/Index?noticeUID=CO1.NTC.2113847&amp;isFromPublicArea=True&amp;isModal=true&amp;asPopupView=true</t>
  </si>
  <si>
    <t>SJD-CD-137-2021</t>
  </si>
  <si>
    <t>144-2021</t>
  </si>
  <si>
    <t xml:space="preserve">DAVID FERNANDO RINCÓN BAUTISTA </t>
  </si>
  <si>
    <t>https://community.secop.gov.co/Public/Tendering/OpportunityDetail/Index?noticeUID=CO1.NTC.2117121&amp;isFromPublicArea=True&amp;isModal=true&amp;asPopupView=true</t>
  </si>
  <si>
    <t>SJD-CD-138-2021</t>
  </si>
  <si>
    <t>145-2021</t>
  </si>
  <si>
    <t>https://community.secop.gov.co/Public/Tendering/OpportunityDetail/Index?noticeUID=CO1.NTC.2124477&amp;isFromPublicArea=True&amp;isModal=true&amp;asPopupView=true</t>
  </si>
  <si>
    <t>SJD-CD-139-2021</t>
  </si>
  <si>
    <t>146-2021</t>
  </si>
  <si>
    <t xml:space="preserve">LEIDY PAOLA ROJAS CUERVO </t>
  </si>
  <si>
    <t>https://community.secop.gov.co/Public/Tendering/OpportunityDetail/Index?noticeUID=CO1.NTC.2142534&amp;isFromPublicArea=True&amp;isModal=true&amp;asPopupView=true</t>
  </si>
  <si>
    <t>SJD-CD-140-2021</t>
  </si>
  <si>
    <t>147-2021</t>
  </si>
  <si>
    <t>JAIRO MAURICIO TOVAR TAVERA</t>
  </si>
  <si>
    <t>https://community.secop.gov.co/Public/Tendering/OpportunityDetail/Index?noticeUID=CO1.NTC.2145807&amp;isFromPublicArea=True&amp;isModal=true&amp;asPopupView=true</t>
  </si>
  <si>
    <t>SJD-CD-141-2021</t>
  </si>
  <si>
    <t>148-2021</t>
  </si>
  <si>
    <t>https://community.secop.gov.co/Public/Tendering/OpportunityDetail/Index?noticeUID=CO1.NTC.2130903&amp;isFromPublicArea=True&amp;isModal=true&amp;asPopupView=true</t>
  </si>
  <si>
    <t>SJD-MC-005-2021</t>
  </si>
  <si>
    <t>149-2021</t>
  </si>
  <si>
    <t xml:space="preserve">DISTRACOM S.A </t>
  </si>
  <si>
    <t>https://community.secop.gov.co/Public/Tendering/OpportunityDetail/Index?noticeUID=CO1.NTC.2172565&amp;isFromPublicArea=True&amp;isModal=true&amp;asPopupView=true</t>
  </si>
  <si>
    <t>SJD-CD-142-2021</t>
  </si>
  <si>
    <t>150-2021</t>
  </si>
  <si>
    <t>https://community.secop.gov.co/Public/Tendering/OpportunityDetail/Index?noticeUID=CO1.NTC.2147188&amp;isFromPublicArea=True&amp;isModal=true&amp;asPopupView=true</t>
  </si>
  <si>
    <t>SJD-MC-006-2021</t>
  </si>
  <si>
    <t>151-2021</t>
  </si>
  <si>
    <t xml:space="preserve">SGS COLOMBIA S.A.S.
</t>
  </si>
  <si>
    <t>https://community.secop.gov.co/Public/Tendering/OpportunityDetail/Index?noticeUID=CO1.NTC.2199199&amp;isFromPublicArea=True&amp;isModal=true&amp;asPopupView=true</t>
  </si>
  <si>
    <t>SJD-CD-143-2021</t>
  </si>
  <si>
    <t>152-2021</t>
  </si>
  <si>
    <t>INPEC</t>
  </si>
  <si>
    <t>https://community.secop.gov.co/Public/Tendering/OpportunityDetail/Index?noticeUID=CO1.NTC.2210648&amp;isFromPublicArea=True&amp;isModal=true&amp;asPopupView=true</t>
  </si>
  <si>
    <t>SJD-CD-144-2021</t>
  </si>
  <si>
    <t>153-2021</t>
  </si>
  <si>
    <t xml:space="preserve">JENNY ROCIO GOMEZ GUALDRON </t>
  </si>
  <si>
    <t>https://www.contratos.gov.co/consultas/detalleProceso.do?numConstancia=21-15-12185829&amp;g-recaptcha-response=03AGdBq27dgtXX8Dx-U2a5LmP5WpkyFJ7UNfld3ddl_PlsdJL9h7KV692FoCDMP3Aqjz-XK7tLZya3LiCXuZFlxO-CcicxilkK2_E89YNB34m1HKYFR07ZYT5loTo6HujhZDu5-0igAT03Sf1Ykp9qkZe-Yp9BQAe8pCzzYulRPA_IML_CVOMFGKAQfbppTyGSYwHlCgDvoNlDzXdN8xVaNVwxPn-t-4iPEBt7o6jNuURoofo8E-U4RbRqBZROTq5dz_dFHBijN0TKrYQAT5L1x1qlStlWEcq0SEHTX1i65TmljhNX0lvMMZZofXoSDOxrOf3oSFsvA9eYEH_HaEgOSidOTWlXOVskCK-wuHrR9PnkZJfObSZMwRk_wE0ID81eeCW0j6TXDNmgX8yn73X9nh4Kd8H0rYdlKoSA0SLBdT72oNfXN1P8oDNbITpTiocelyniJ0yTUcbCCWleWtsbFBislhE5SifIqw</t>
  </si>
  <si>
    <t>SJD-CM-001-2021</t>
  </si>
  <si>
    <t>154-2021</t>
  </si>
  <si>
    <t xml:space="preserve">JARGU S.A </t>
  </si>
  <si>
    <t>https://community.secop.gov.co/Public/Tendering/OpportunityDetail/Index?noticeUID=CO1.NTC.2198450&amp;isFromPublicArea=True&amp;isModal=true&amp;asPopupView=true</t>
  </si>
  <si>
    <t>SJD-MC-007-2021</t>
  </si>
  <si>
    <t>155-2021</t>
  </si>
  <si>
    <t>EYM COMPANY SAS</t>
  </si>
  <si>
    <t>https://community.secop.gov.co/Public/Tendering/OpportunityDetail/Index?noticeUID=CO1.NTC.2247379&amp;isFromPublicArea=True&amp;isModal=true&amp;asPopupView=true</t>
  </si>
  <si>
    <t>SJD-CD-145-2021</t>
  </si>
  <si>
    <t>156-2021</t>
  </si>
  <si>
    <t xml:space="preserve">DAVID SALAZAR OCHOA </t>
  </si>
  <si>
    <t>https://community.secop.gov.co/Public/Tendering/OpportunityDetail/Index?noticeUID=CO1.NTC.2249682&amp;isFromPublicArea=True&amp;isModal=true&amp;asPopupView=true</t>
  </si>
  <si>
    <t>SJD-CD-146-2021</t>
  </si>
  <si>
    <t>157-2021</t>
  </si>
  <si>
    <t xml:space="preserve">VILMA LORENA CAMACHO SANCHEZ </t>
  </si>
  <si>
    <t>https://community.secop.gov.co/Public/Tendering/OpportunityDetail/Index?noticeUID=CO1.NTC.2250283&amp;isFromPublicArea=True&amp;isModal=true&amp;asPopupView=true</t>
  </si>
  <si>
    <t>SJD-CD-147-2021</t>
  </si>
  <si>
    <t>158-2021</t>
  </si>
  <si>
    <t>PILAR ANDREA ORTEGA TORRES</t>
  </si>
  <si>
    <t>https://community.secop.gov.co/Public/Tendering/OpportunityDetail/Index?noticeUID=CO1.NTC.2171878&amp;isFromPublicArea=True&amp;isModal=true&amp;asPopupView=true</t>
  </si>
  <si>
    <t>SJD-SASI-001-2021</t>
  </si>
  <si>
    <t>159-2021</t>
  </si>
  <si>
    <t>UNIÓN TEMPORAL DE LICENCIAMIENTO 2021</t>
  </si>
  <si>
    <t>https://community.secop.gov.co/Public/Tendering/OpportunityDetail/Index?noticeUID=CO1.NTC.2265143&amp;isFromPublicArea=True&amp;isModal=true&amp;asPopupView=true</t>
  </si>
  <si>
    <t>SJD-CD-148-2021</t>
  </si>
  <si>
    <t>160-2021</t>
  </si>
  <si>
    <t xml:space="preserve">ORLEY GARZON RAMIREZ </t>
  </si>
  <si>
    <t>https://community.secop.gov.co/Public/Tendering/OpportunityDetail/Index?noticeUID=CO1.NTC.2267483&amp;isFromPublicArea=True&amp;isModal=true&amp;asPopupView=true</t>
  </si>
  <si>
    <t>SJD-CD-149-2021</t>
  </si>
  <si>
    <t>161-2021</t>
  </si>
  <si>
    <t>ADRIANA PAOLA RODRÍGUEZ SANDOVAL</t>
  </si>
  <si>
    <t>https://community.secop.gov.co/Public/Tendering/OpportunityDetail/Index?noticeUID=CO1.NTC.2285662&amp;isFromPublicArea=True&amp;isModal=true&amp;asPopupView=true</t>
  </si>
  <si>
    <t>SJD-CD-150-2021</t>
  </si>
  <si>
    <t>162-2021</t>
  </si>
  <si>
    <t xml:space="preserve">ADRIANA DURAN CENTENO </t>
  </si>
  <si>
    <t>3000602172</t>
  </si>
  <si>
    <t>3000611582</t>
  </si>
  <si>
    <t>3000584027</t>
  </si>
  <si>
    <t>3000629579</t>
  </si>
  <si>
    <t>3000602175</t>
  </si>
  <si>
    <t>3000611602</t>
  </si>
  <si>
    <t>3000602180</t>
  </si>
  <si>
    <t>3000584003</t>
  </si>
  <si>
    <t>3000584015</t>
  </si>
  <si>
    <t>3000611609</t>
  </si>
  <si>
    <t>3000584017</t>
  </si>
  <si>
    <t>3000572733</t>
  </si>
  <si>
    <t>3000584021</t>
  </si>
  <si>
    <t>3000572730</t>
  </si>
  <si>
    <t>3000572725</t>
  </si>
  <si>
    <t>3000611600</t>
  </si>
  <si>
    <t>3000602182</t>
  </si>
  <si>
    <t>3000611598</t>
  </si>
  <si>
    <t>3000624444</t>
  </si>
  <si>
    <t>3000572732</t>
  </si>
  <si>
    <t>3000584031</t>
  </si>
  <si>
    <t>3000611613</t>
  </si>
  <si>
    <t>3000619670</t>
  </si>
  <si>
    <t>3000584025</t>
  </si>
  <si>
    <t>3000611587</t>
  </si>
  <si>
    <t>3000602177</t>
  </si>
  <si>
    <t>3000584039</t>
  </si>
  <si>
    <t>3000618437</t>
  </si>
  <si>
    <t>3000618433</t>
  </si>
  <si>
    <t>3000611617</t>
  </si>
  <si>
    <t>3000624441</t>
  </si>
  <si>
    <t>3000611596</t>
  </si>
  <si>
    <t>3000618447</t>
  </si>
  <si>
    <t>3000584013</t>
  </si>
  <si>
    <t>3000633120</t>
  </si>
  <si>
    <t>3000619673</t>
  </si>
  <si>
    <t>3000611604</t>
  </si>
  <si>
    <t>3000602179</t>
  </si>
  <si>
    <t>3000619669</t>
  </si>
  <si>
    <t>3000602184</t>
  </si>
  <si>
    <t>3000611611</t>
  </si>
  <si>
    <t>3000611606</t>
  </si>
  <si>
    <t>3000584000</t>
  </si>
  <si>
    <t>3000618439</t>
  </si>
  <si>
    <t>3000618450</t>
  </si>
  <si>
    <t>3000611615</t>
  </si>
  <si>
    <t>3000611622</t>
  </si>
  <si>
    <t>3000624869</t>
  </si>
  <si>
    <t>3000602171</t>
  </si>
  <si>
    <t>3000611589</t>
  </si>
  <si>
    <t>3000618441</t>
  </si>
  <si>
    <t>3000618442</t>
  </si>
  <si>
    <t>3000624445</t>
  </si>
  <si>
    <t>3000611619</t>
  </si>
  <si>
    <t>3000618443</t>
  </si>
  <si>
    <t>3000618436</t>
  </si>
  <si>
    <t>3000639328</t>
  </si>
  <si>
    <t>3000584023</t>
  </si>
  <si>
    <t>3000611593</t>
  </si>
  <si>
    <t>3000618432</t>
  </si>
  <si>
    <t>3000583998</t>
  </si>
  <si>
    <t>3000618448</t>
  </si>
  <si>
    <t>3000619672</t>
  </si>
  <si>
    <t>3000624442</t>
  </si>
  <si>
    <t>3000602183</t>
  </si>
  <si>
    <t>3000633119</t>
  </si>
  <si>
    <t>3000572724</t>
  </si>
  <si>
    <t>3000584007</t>
  </si>
  <si>
    <t>3000572728</t>
  </si>
  <si>
    <t>3000602173</t>
  </si>
  <si>
    <t>3000624440</t>
  </si>
  <si>
    <t>3000629577</t>
  </si>
  <si>
    <t>3000643994</t>
  </si>
  <si>
    <t>3000584009</t>
  </si>
  <si>
    <t>3000618449</t>
  </si>
  <si>
    <t>3000611585</t>
  </si>
  <si>
    <t>3000584011</t>
  </si>
  <si>
    <t>3000572734</t>
  </si>
  <si>
    <t>3000643995</t>
  </si>
  <si>
    <t>3000602174</t>
  </si>
  <si>
    <t>3000611624</t>
  </si>
  <si>
    <t>3000584035</t>
  </si>
  <si>
    <t>3000633116</t>
  </si>
  <si>
    <t>3000584029</t>
  </si>
  <si>
    <t>3000618445</t>
  </si>
  <si>
    <t>3000618435</t>
  </si>
  <si>
    <t>3000618434</t>
  </si>
  <si>
    <t>3000602185</t>
  </si>
  <si>
    <t>3000618444</t>
  </si>
  <si>
    <t>3000584037</t>
  </si>
  <si>
    <t>3000618440</t>
  </si>
  <si>
    <t>3000572729</t>
  </si>
  <si>
    <t>3000602178</t>
  </si>
  <si>
    <t>3000602170</t>
  </si>
  <si>
    <t>3000611626</t>
  </si>
  <si>
    <t>3000584033</t>
  </si>
  <si>
    <t>3000602176</t>
  </si>
  <si>
    <t>3000643996</t>
  </si>
  <si>
    <t>3000611591</t>
  </si>
  <si>
    <t>3000584019</t>
  </si>
  <si>
    <t>3000639325</t>
  </si>
  <si>
    <t>3000633117</t>
  </si>
  <si>
    <t>3000584005</t>
  </si>
  <si>
    <t>3000572727</t>
  </si>
  <si>
    <t>3000618438</t>
  </si>
  <si>
    <t>3000619671</t>
  </si>
  <si>
    <t>3000618446</t>
  </si>
  <si>
    <t>3000602181</t>
  </si>
  <si>
    <t>3000633118</t>
  </si>
  <si>
    <t>3000643993</t>
  </si>
  <si>
    <t>3000624443</t>
  </si>
  <si>
    <t>EJECUCIÓN CONTRACTUAL SECRETARÍA JURÍDICA DISTRITAL (Corte 30 de septiembre de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</si>
</sst>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;[Red]\-&quot;$&quot;#,##0"/>
    <numFmt numFmtId="164" formatCode="_(&quot;$&quot;\ * #,##0_);_(&quot;$&quot;\ * \(#,##0\);_(&quot;$&quot;\ * &quot;-&quot;_);_(@_)"/>
    <numFmt numFmtId="165" formatCode="d/m/yyyy"/>
    <numFmt numFmtId="166" formatCode="_(&quot;$&quot;\ * #,##0_);_(&quot;$&quot;\ * \(#,##0\);_(&quot;$&quot;\ * &quot;-&quot;??_);_(@_)"/>
    <numFmt numFmtId="167" formatCode="_-&quot;$&quot;\ * #,##0_-;\-&quot;$&quot;\ * #,##0_-;_-&quot;$&quot;\ * &quot;-&quot;??_-;_-@"/>
    <numFmt numFmtId="168" formatCode="_-* #,##0_-;\-* #,##0_-;_-* &quot;-&quot;??_-;_-@"/>
    <numFmt numFmtId="171" formatCode="_-&quot;$&quot;\ * #,##0.00_-;\-&quot;$&quot;\ * #,##0.00_-;_-&quot;$&quot;\ * &quot;-&quot;??_-;_-@_-"/>
  </numFmts>
  <fonts count="20" x14ac:knownFonts="1">
    <font>
      <sz val="11"/>
      <color theme="1"/>
      <name val="Calibri"/>
    </font>
    <font>
      <b/>
      <sz val="9"/>
      <color theme="1"/>
      <name val="Calibri"/>
    </font>
    <font>
      <sz val="9"/>
      <color theme="1"/>
      <name val="Calibri"/>
    </font>
    <font>
      <u/>
      <sz val="9"/>
      <color rgb="FF0000FF"/>
      <name val="Calibri"/>
    </font>
    <font>
      <b/>
      <sz val="9"/>
      <color rgb="FFFF0000"/>
      <name val="Calibri"/>
    </font>
    <font>
      <sz val="9"/>
      <color rgb="FF000000"/>
      <name val="Arial"/>
    </font>
    <font>
      <u/>
      <sz val="9"/>
      <color theme="10"/>
      <name val="Calibri"/>
    </font>
    <font>
      <b/>
      <u/>
      <sz val="9"/>
      <color theme="10"/>
      <name val="Calibri"/>
    </font>
    <font>
      <u/>
      <sz val="9"/>
      <color rgb="FF1155CC"/>
      <name val="Calibri"/>
    </font>
    <font>
      <sz val="10"/>
      <color theme="1"/>
      <name val="Arial"/>
    </font>
    <font>
      <sz val="9"/>
      <color rgb="FF000000"/>
      <name val="Calibri"/>
    </font>
    <font>
      <u/>
      <sz val="9"/>
      <color rgb="FF1155CC"/>
      <name val="Calibri"/>
    </font>
    <font>
      <u/>
      <sz val="9"/>
      <color rgb="FF0000FF"/>
      <name val="Calibri"/>
    </font>
    <font>
      <sz val="9"/>
      <color theme="1"/>
      <name val="Arial"/>
    </font>
    <font>
      <u/>
      <sz val="9"/>
      <color theme="10"/>
      <name val="Calibri"/>
    </font>
    <font>
      <u/>
      <sz val="9"/>
      <color rgb="FF1155CC"/>
      <name val="Arial"/>
    </font>
    <font>
      <u/>
      <sz val="9"/>
      <color rgb="FF1155CC"/>
      <name val="Calibri"/>
    </font>
    <font>
      <b/>
      <sz val="11"/>
      <color theme="1"/>
      <name val="Calibri"/>
    </font>
    <font>
      <sz val="11"/>
      <color theme="1"/>
      <name val="Calibri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18" fillId="0" borderId="1"/>
    <xf numFmtId="171" fontId="18" fillId="0" borderId="1" applyFont="0" applyFill="0" applyBorder="0" applyAlignment="0" applyProtection="0"/>
    <xf numFmtId="0" fontId="18" fillId="0" borderId="1"/>
  </cellStyleXfs>
  <cellXfs count="48">
    <xf numFmtId="0" fontId="0" fillId="0" borderId="0" xfId="0" applyFont="1" applyAlignment="1"/>
    <xf numFmtId="0" fontId="2" fillId="0" borderId="2" xfId="0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7" fontId="2" fillId="0" borderId="2" xfId="0" applyNumberFormat="1" applyFont="1" applyFill="1" applyBorder="1" applyAlignment="1">
      <alignment horizontal="center" vertical="center" wrapText="1"/>
    </xf>
    <xf numFmtId="167" fontId="2" fillId="0" borderId="2" xfId="0" applyNumberFormat="1" applyFont="1" applyFill="1" applyBorder="1" applyAlignment="1">
      <alignment horizontal="center" vertical="center" wrapText="1"/>
    </xf>
    <xf numFmtId="6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168" fontId="9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164" fontId="0" fillId="0" borderId="0" xfId="0" applyNumberFormat="1" applyFont="1" applyFill="1"/>
    <xf numFmtId="0" fontId="17" fillId="0" borderId="0" xfId="0" applyFont="1" applyFill="1"/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left" vertical="center"/>
    </xf>
  </cellXfs>
  <cellStyles count="4">
    <cellStyle name="Moneda 2" xfId="2" xr:uid="{6EB48C5D-F971-4E62-8382-34C105BEF407}"/>
    <cellStyle name="Normal" xfId="0" builtinId="0"/>
    <cellStyle name="Normal 2" xfId="1" xr:uid="{3A61B2C9-D601-49C7-9EF4-92B7C6676E85}"/>
    <cellStyle name="Normal 3" xfId="3" xr:uid="{3903B4C9-0395-416E-9C8D-4E165B5E65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mmunity.secop.gov.co/Public/Tendering/OpportunityDetail/Index?noticeUID=CO1.NTC.1670360&amp;isFromPublicArea=True&amp;isModal=true&amp;asPopupView=true" TargetMode="External"/><Relationship Id="rId117" Type="http://schemas.openxmlformats.org/officeDocument/2006/relationships/hyperlink" Target="https://community.secop.gov.co/Public/Tendering/OpportunityDetail/Index?noticeUID=CO1.NTC.1936881&amp;isFromPublicArea=True&amp;isModal=true&amp;asPopupView=true" TargetMode="External"/><Relationship Id="rId21" Type="http://schemas.openxmlformats.org/officeDocument/2006/relationships/hyperlink" Target="https://community.secop.gov.co/Public/Tendering/OpportunityDetail/Index?noticeUID=CO1.NTC.1668040&amp;isFromPublicArea=True&amp;isModal=true&amp;asPopupView=true" TargetMode="External"/><Relationship Id="rId42" Type="http://schemas.openxmlformats.org/officeDocument/2006/relationships/hyperlink" Target="https://community.secop.gov.co/Public/Tendering/OpportunityDetail/Index?noticeUID=CO1.NTC.1689984&amp;isFromPublicArea=True&amp;isModal=true&amp;asPopupView=true" TargetMode="External"/><Relationship Id="rId47" Type="http://schemas.openxmlformats.org/officeDocument/2006/relationships/hyperlink" Target="https://community.secop.gov.co/Public/Tendering/OpportunityDetail/Index?noticeUID=CO1.NTC.1698079&amp;isFromPublicArea=True&amp;isModal=true&amp;asPopupView=true" TargetMode="External"/><Relationship Id="rId63" Type="http://schemas.openxmlformats.org/officeDocument/2006/relationships/hyperlink" Target="https://community.secop.gov.co/Public/Tendering/ContractDetailView/Index?UniqueIdentifier=CO1.PCCNTR.2201306&amp;isModal=true&amp;asPopupView=true" TargetMode="External"/><Relationship Id="rId68" Type="http://schemas.openxmlformats.org/officeDocument/2006/relationships/hyperlink" Target="https://community.secop.gov.co/Public/Tendering/OpportunityDetail/Index?noticeUID=CO1.NTC.1735178&amp;isFromPublicArea=True&amp;isModal=true&amp;asPopupView=true" TargetMode="External"/><Relationship Id="rId84" Type="http://schemas.openxmlformats.org/officeDocument/2006/relationships/hyperlink" Target="https://community.secop.gov.co/Public/Tendering/OpportunityDetail/Index?noticeUID=CO1.NTC.1771738&amp;isFromPublicArea=True&amp;isModal=true&amp;asPopupView=true" TargetMode="External"/><Relationship Id="rId89" Type="http://schemas.openxmlformats.org/officeDocument/2006/relationships/hyperlink" Target="https://community.secop.gov.co/Public/Tendering/OpportunityDetail/Index?noticeUID=CO1.NTC.1789248&amp;isFromPublicArea=True&amp;isModal=true&amp;asPopupView=true" TargetMode="External"/><Relationship Id="rId112" Type="http://schemas.openxmlformats.org/officeDocument/2006/relationships/hyperlink" Target="https://www.colombiacompra.gov.co/tienda-virtual-del-estado-colombiano/ordenes-compra/67632" TargetMode="External"/><Relationship Id="rId133" Type="http://schemas.openxmlformats.org/officeDocument/2006/relationships/hyperlink" Target="https://community.secop.gov.co/Public/Tendering/OpportunityDetail/Index?noticeUID=CO1.NTC.2113847&amp;isFromPublicArea=True&amp;isModal=true&amp;asPopupView=true" TargetMode="External"/><Relationship Id="rId138" Type="http://schemas.openxmlformats.org/officeDocument/2006/relationships/hyperlink" Target="https://community.secop.gov.co/Public/Tendering/OpportunityDetail/Index?noticeUID=CO1.NTC.2130903&amp;isFromPublicArea=True&amp;isModal=true&amp;asPopupView=true" TargetMode="External"/><Relationship Id="rId16" Type="http://schemas.openxmlformats.org/officeDocument/2006/relationships/hyperlink" Target="https://community.secop.gov.co/Public/Tendering/OpportunityDetail/Index?noticeUID=CO1.NTC.1658286&amp;isFromPublicArea=True&amp;isModal=true&amp;asPopupView=true" TargetMode="External"/><Relationship Id="rId107" Type="http://schemas.openxmlformats.org/officeDocument/2006/relationships/hyperlink" Target="https://community.secop.gov.co/Public/Tendering/OpportunityDetail/Index?noticeUID=CO1.NTC.1868168&amp;isFromPublicArea=True&amp;isModal=true&amp;asPopupView=true" TargetMode="External"/><Relationship Id="rId11" Type="http://schemas.openxmlformats.org/officeDocument/2006/relationships/hyperlink" Target="https://community.secop.gov.co/Public/Tendering/OpportunityDetail/Index?noticeUID=CO1.NTC.1654871&amp;isFromPublicArea=True&amp;isModal=true&amp;asPopupView=true" TargetMode="External"/><Relationship Id="rId32" Type="http://schemas.openxmlformats.org/officeDocument/2006/relationships/hyperlink" Target="https://community.secop.gov.co/Public/Tendering/OpportunityDetail/Index?noticeUID=CO1.NTC.1678542&amp;isFromPublicArea=True&amp;isModal=true&amp;asPopupView=true" TargetMode="External"/><Relationship Id="rId37" Type="http://schemas.openxmlformats.org/officeDocument/2006/relationships/hyperlink" Target="https://community.secop.gov.co/Public/Tendering/OpportunityDetail/Index?noticeUID=CO1.NTC.1685138&amp;isFromPublicArea=True&amp;isModal=true&amp;asPopupView=true" TargetMode="External"/><Relationship Id="rId53" Type="http://schemas.openxmlformats.org/officeDocument/2006/relationships/hyperlink" Target="https://community.secop.gov.co/Public/Tendering/OpportunityDetail/Index?noticeUID=CO1.NTC.1702952&amp;isFromPublicArea=True&amp;isModal=true&amp;asPopupView=true" TargetMode="External"/><Relationship Id="rId58" Type="http://schemas.openxmlformats.org/officeDocument/2006/relationships/hyperlink" Target="https://community.secop.gov.co/Public/Tendering/OpportunityDetail/Index?noticeUID=CO1.NTC.1712685&amp;isFromPublicArea=True&amp;isModal=true&amp;asPopupView=true" TargetMode="External"/><Relationship Id="rId74" Type="http://schemas.openxmlformats.org/officeDocument/2006/relationships/hyperlink" Target="https://community.secop.gov.co/Public/Tendering/OpportunityDetail/Index?noticeUID=CO1.NTC.1747978&amp;isFromPublicArea=True&amp;isModal=true&amp;asPopupView=true" TargetMode="External"/><Relationship Id="rId79" Type="http://schemas.openxmlformats.org/officeDocument/2006/relationships/hyperlink" Target="https://community.secop.gov.co/Public/Tendering/OpportunityDetail/Index?noticeUID=CO1.NTC.1765974&amp;isFromPublicArea=True&amp;isModal=true&amp;asPopupView=true" TargetMode="External"/><Relationship Id="rId102" Type="http://schemas.openxmlformats.org/officeDocument/2006/relationships/hyperlink" Target="https://community.secop.gov.co/Public/Tendering/OpportunityDetail/Index?noticeUID=CO1.NTC.1842815&amp;isFromPublicArea=True&amp;isModal=true&amp;asPopupView=true" TargetMode="External"/><Relationship Id="rId123" Type="http://schemas.openxmlformats.org/officeDocument/2006/relationships/hyperlink" Target="https://community.secop.gov.co/Public/Tendering/OpportunityDetail/Index?noticeUID=CO1.NTC.1997527&amp;isFromPublicArea=True&amp;isModal=true&amp;asPopupView=true" TargetMode="External"/><Relationship Id="rId128" Type="http://schemas.openxmlformats.org/officeDocument/2006/relationships/hyperlink" Target="https://www.colombiacompra.gov.co/tienda-virtual-del-estado-colombiano/ordenes-compra/70996" TargetMode="External"/><Relationship Id="rId144" Type="http://schemas.openxmlformats.org/officeDocument/2006/relationships/vmlDrawing" Target="../drawings/vmlDrawing1.vml"/><Relationship Id="rId5" Type="http://schemas.openxmlformats.org/officeDocument/2006/relationships/hyperlink" Target="https://community.secop.gov.co/Public/Tendering/OpportunityDetail/Index?noticeUID=CO1.NTC.1653833&amp;isFromPublicArea=True&amp;isModal=true&amp;asPopupView=true" TargetMode="External"/><Relationship Id="rId90" Type="http://schemas.openxmlformats.org/officeDocument/2006/relationships/hyperlink" Target="https://community.secop.gov.co/Public/Tendering/OpportunityDetail/Index?noticeUID=CO1.NTC.1790059&amp;isFromPublicArea=True&amp;isModal=true&amp;asPopupView=true" TargetMode="External"/><Relationship Id="rId95" Type="http://schemas.openxmlformats.org/officeDocument/2006/relationships/hyperlink" Target="https://community.secop.gov.co/Public/Tendering/OpportunityDetail/Index?noticeUID=CO1.NTC.1823541&amp;isFromPublicArea=True&amp;isModal=true&amp;asPopupView=true" TargetMode="External"/><Relationship Id="rId22" Type="http://schemas.openxmlformats.org/officeDocument/2006/relationships/hyperlink" Target="https://community.secop.gov.co/Public/Tendering/OpportunityDetail/Index?noticeUID=CO1.NTC.1669614&amp;isFromPublicArea=True&amp;isModal=true&amp;asPopupView=true" TargetMode="External"/><Relationship Id="rId27" Type="http://schemas.openxmlformats.org/officeDocument/2006/relationships/hyperlink" Target="https://community.secop.gov.co/Public/Tendering/OpportunityDetail/Index?noticeUID=CO1.NTC.1670343&amp;isFromPublicArea=True&amp;isModal=true&amp;asPopupView=true" TargetMode="External"/><Relationship Id="rId43" Type="http://schemas.openxmlformats.org/officeDocument/2006/relationships/hyperlink" Target="https://community.secop.gov.co/Public/Tendering/OpportunityDetail/Index?noticeUID=CO1.NTC.1694339&amp;isFromPublicArea=True&amp;isModal=true&amp;asPopupView=true" TargetMode="External"/><Relationship Id="rId48" Type="http://schemas.openxmlformats.org/officeDocument/2006/relationships/hyperlink" Target="https://community.secop.gov.co/Public/Tendering/OpportunityDetail/Index?noticeUID=CO1.NTC.1698096&amp;isFromPublicArea=True&amp;isModal=true&amp;asPopupView=true" TargetMode="External"/><Relationship Id="rId64" Type="http://schemas.openxmlformats.org/officeDocument/2006/relationships/hyperlink" Target="https://community.secop.gov.co/Public/Tendering/OpportunityDetail/Index?noticeUID=CO1.NTC.1722809&amp;isFromPublicArea=True&amp;isModal=true&amp;asPopupView=true" TargetMode="External"/><Relationship Id="rId69" Type="http://schemas.openxmlformats.org/officeDocument/2006/relationships/hyperlink" Target="https://community.secop.gov.co/Public/Tendering/OpportunityDetail/Index?noticeUID=CO1.NTC.1737998&amp;isFromPublicArea=True&amp;isModal=true&amp;asPopupView=true" TargetMode="External"/><Relationship Id="rId113" Type="http://schemas.openxmlformats.org/officeDocument/2006/relationships/hyperlink" Target="https://www.colombiacompra.gov.co/tienda-virtual-del-estado-colombiano/ordenes-compra/67693" TargetMode="External"/><Relationship Id="rId118" Type="http://schemas.openxmlformats.org/officeDocument/2006/relationships/hyperlink" Target="https://community.secop.gov.co/Public/Tendering/OpportunityDetail/Index?noticeUID=CO1.NTC.1944180&amp;isFromPublicArea=True&amp;isModal=true&amp;asPopupView=true" TargetMode="External"/><Relationship Id="rId134" Type="http://schemas.openxmlformats.org/officeDocument/2006/relationships/hyperlink" Target="https://community.secop.gov.co/Public/Tendering/OpportunityDetail/Index?noticeUID=CO1.NTC.2117121&amp;isFromPublicArea=True&amp;isModal=true&amp;asPopupView=true" TargetMode="External"/><Relationship Id="rId139" Type="http://schemas.openxmlformats.org/officeDocument/2006/relationships/hyperlink" Target="https://community.secop.gov.co/Public/Tendering/OpportunityDetail/Index?noticeUID=CO1.NTC.2172565&amp;isFromPublicArea=True&amp;isModal=true&amp;asPopupView=true" TargetMode="External"/><Relationship Id="rId80" Type="http://schemas.openxmlformats.org/officeDocument/2006/relationships/hyperlink" Target="https://community.secop.gov.co/Public/Tendering/ContractDetailView/Index?UniqueIdentifier=CO1.PCCNTR.2263797&amp;isModal=true&amp;asPopupView=true" TargetMode="External"/><Relationship Id="rId85" Type="http://schemas.openxmlformats.org/officeDocument/2006/relationships/hyperlink" Target="https://community.secop.gov.co/Public/Tendering/OpportunityDetail/Index?noticeUID=CO1.NTC.1772225&amp;isFromPublicArea=True&amp;isModal=true&amp;asPopupView=true" TargetMode="External"/><Relationship Id="rId3" Type="http://schemas.openxmlformats.org/officeDocument/2006/relationships/hyperlink" Target="https://community.secop.gov.co/Public/Tendering/OpportunityDetail/Index?noticeUID=CO1.NTC.1650184&amp;isFromPublicArea=True&amp;isModal=true&amp;asPopupView=true" TargetMode="External"/><Relationship Id="rId12" Type="http://schemas.openxmlformats.org/officeDocument/2006/relationships/hyperlink" Target="https://community.secop.gov.co/Public/Tendering/OpportunityDetail/Index?noticeUID=CO1.NTC.1656629&amp;isFromPublicArea=True&amp;isModal=true&amp;asPopupView=true" TargetMode="External"/><Relationship Id="rId17" Type="http://schemas.openxmlformats.org/officeDocument/2006/relationships/hyperlink" Target="https://community.secop.gov.co/Public/Tendering/OpportunityDetail/Index?noticeUID=CO1.NTC.1660711&amp;isFromPublicArea=True&amp;isModal=true&amp;asPopupView=true" TargetMode="External"/><Relationship Id="rId25" Type="http://schemas.openxmlformats.org/officeDocument/2006/relationships/hyperlink" Target="https://community.secop.gov.co/Public/Tendering/OpportunityDetail/Index?noticeUID=CO1.NTC.1671113&amp;isFromPublicArea=True&amp;isModal=true&amp;asPopupView=true" TargetMode="External"/><Relationship Id="rId33" Type="http://schemas.openxmlformats.org/officeDocument/2006/relationships/hyperlink" Target="https://community.secop.gov.co/Public/Tendering/OpportunityDetail/Index?noticeUID=CO1.NTC.1679806&amp;isFromPublicArea=True&amp;isModal=true&amp;asPopupView=true" TargetMode="External"/><Relationship Id="rId38" Type="http://schemas.openxmlformats.org/officeDocument/2006/relationships/hyperlink" Target="https://community.secop.gov.co/Public/Tendering/OpportunityDetail/Index?noticeUID=CO1.NTC.1689373&amp;isFromPublicArea=True&amp;isModal=true&amp;asPopupView=true" TargetMode="External"/><Relationship Id="rId46" Type="http://schemas.openxmlformats.org/officeDocument/2006/relationships/hyperlink" Target="https://community.secop.gov.co/Public/Tendering/OpportunityDetail/Index?noticeUID=CO1.NTC.1697550&amp;isFromPublicArea=True&amp;isModal=true&amp;asPopupView=true" TargetMode="External"/><Relationship Id="rId59" Type="http://schemas.openxmlformats.org/officeDocument/2006/relationships/hyperlink" Target="https://community.secop.gov.co/Public/Tendering/OpportunityDetail/Index?noticeUID=CO1.NTC.1713758&amp;isFromPublicArea=True&amp;isModal=true&amp;asPopupView=true" TargetMode="External"/><Relationship Id="rId67" Type="http://schemas.openxmlformats.org/officeDocument/2006/relationships/hyperlink" Target="https://community.secop.gov.co/Public/Tendering/OpportunityDetail/Index?noticeUID=CO1.NTC.1734175&amp;isFromPublicArea=True&amp;isModal=true&amp;asPopupView=true" TargetMode="External"/><Relationship Id="rId103" Type="http://schemas.openxmlformats.org/officeDocument/2006/relationships/hyperlink" Target="https://community.secop.gov.co/Public/Tendering/OpportunityDetail/Index?noticeUID=CO1.NTC.1845440&amp;isFromPublicArea=True&amp;isModal=true&amp;asPopupView=true" TargetMode="External"/><Relationship Id="rId108" Type="http://schemas.openxmlformats.org/officeDocument/2006/relationships/hyperlink" Target="https://community.secop.gov.co/Public/Tendering/OpportunityDetail/Index?noticeUID=CO1.NTC.1869066&amp;isFromPublicArea=True&amp;isModal=true&amp;asPopupView=true" TargetMode="External"/><Relationship Id="rId116" Type="http://schemas.openxmlformats.org/officeDocument/2006/relationships/hyperlink" Target="https://community.secop.gov.co/Public/Tendering/OpportunityDetail/Index?noticeUID=CO1.NTC.1907720&amp;isFromPublicArea=True&amp;isModal=true&amp;asPopupView=true" TargetMode="External"/><Relationship Id="rId124" Type="http://schemas.openxmlformats.org/officeDocument/2006/relationships/hyperlink" Target="https://www.colombiacompra.gov.co/tienda-virtual-del-estado-colombiano/ordenes-compra/69850" TargetMode="External"/><Relationship Id="rId129" Type="http://schemas.openxmlformats.org/officeDocument/2006/relationships/hyperlink" Target="https://colombiacompra.gov.co/tienda-virtual-del-estado-colombiano/ordenes-compra/71455" TargetMode="External"/><Relationship Id="rId137" Type="http://schemas.openxmlformats.org/officeDocument/2006/relationships/hyperlink" Target="https://community.secop.gov.co/Public/Tendering/OpportunityDetail/Index?noticeUID=CO1.NTC.2145807&amp;isFromPublicArea=True&amp;isModal=true&amp;asPopupView=true" TargetMode="External"/><Relationship Id="rId20" Type="http://schemas.openxmlformats.org/officeDocument/2006/relationships/hyperlink" Target="https://community.secop.gov.co/Public/Tendering/OpportunityDetail/Index?noticeUID=CO1.NTC.1667104&amp;isFromPublicArea=True&amp;isModal=true&amp;asPopupView=true" TargetMode="External"/><Relationship Id="rId41" Type="http://schemas.openxmlformats.org/officeDocument/2006/relationships/hyperlink" Target="https://community.secop.gov.co/Public/Tendering/OpportunityDetail/Index?noticeUID=CO1.NTC.1689829&amp;isFromPublicArea=True&amp;isModal=true&amp;asPopupView=true" TargetMode="External"/><Relationship Id="rId54" Type="http://schemas.openxmlformats.org/officeDocument/2006/relationships/hyperlink" Target="https://community.secop.gov.co/Public/Tendering/OpportunityDetail/Index?noticeUID=CO1.NTC.1703334&amp;isFromPublicArea=True&amp;isModal=true&amp;asPopupView=true" TargetMode="External"/><Relationship Id="rId62" Type="http://schemas.openxmlformats.org/officeDocument/2006/relationships/hyperlink" Target="https://community.secop.gov.co/Public/Tendering/OpportunityDetail/Index?noticeUID=CO1.NTC.1714644&amp;isFromPublicArea=True&amp;isModal=true&amp;asPopupView=true" TargetMode="External"/><Relationship Id="rId70" Type="http://schemas.openxmlformats.org/officeDocument/2006/relationships/hyperlink" Target="https://community.secop.gov.co/Public/Tendering/OpportunityDetail/Index?noticeUID=CO1.NTC.1746057&amp;isFromPublicArea=True&amp;isModal=true&amp;asPopupView=true" TargetMode="External"/><Relationship Id="rId75" Type="http://schemas.openxmlformats.org/officeDocument/2006/relationships/hyperlink" Target="https://community.secop.gov.co/Public/Tendering/OpportunityDetail/Index?noticeUID=CO1.NTC.1751165&amp;isFromPublicArea=True&amp;isModal=true&amp;asPopupView=true" TargetMode="External"/><Relationship Id="rId83" Type="http://schemas.openxmlformats.org/officeDocument/2006/relationships/hyperlink" Target="https://community.secop.gov.co/Public/Tendering/OpportunityDetail/Index?noticeUID=CO1.NTC.1771683&amp;isFromPublicArea=True&amp;isModal=true&amp;asPopupView=true" TargetMode="External"/><Relationship Id="rId88" Type="http://schemas.openxmlformats.org/officeDocument/2006/relationships/hyperlink" Target="https://community.secop.gov.co/Public/Tendering/OpportunityDetail/Index?noticeUID=CO1.NTC.1784307&amp;isFromPublicArea=True&amp;isModal=true&amp;asPopupView=true" TargetMode="External"/><Relationship Id="rId91" Type="http://schemas.openxmlformats.org/officeDocument/2006/relationships/hyperlink" Target="https://community.secop.gov.co/Public/Tendering/ContractDetailView/Index?UniqueIdentifier=CO1.PCCNTR.2294842&amp;isModal=true&amp;asPopupView=true" TargetMode="External"/><Relationship Id="rId96" Type="http://schemas.openxmlformats.org/officeDocument/2006/relationships/hyperlink" Target="https://community.secop.gov.co/Public/Tendering/OpportunityDetail/Index?noticeUID=CO1.NTC.1827451&amp;isFromPublicArea=True&amp;isModal=true&amp;asPopupView=true" TargetMode="External"/><Relationship Id="rId111" Type="http://schemas.openxmlformats.org/officeDocument/2006/relationships/hyperlink" Target="https://community.secop.gov.co/Public/Tendering/OpportunityDetail/Index?noticeUID=CO1.NTC.1926620&amp;isFromPublicArea=True&amp;isModal=true&amp;asPopupView=true" TargetMode="External"/><Relationship Id="rId132" Type="http://schemas.openxmlformats.org/officeDocument/2006/relationships/hyperlink" Target="https://community.secop.gov.co/Public/Tendering/OpportunityDetail/Index?noticeUID=CO1.NTC.2098904&amp;isFromPublicArea=True&amp;isModal=true&amp;asPopupView=true" TargetMode="External"/><Relationship Id="rId140" Type="http://schemas.openxmlformats.org/officeDocument/2006/relationships/hyperlink" Target="https://community.secop.gov.co/Public/Tendering/OpportunityDetail/Index?noticeUID=CO1.NTC.2147188&amp;isFromPublicArea=True&amp;isModal=true&amp;asPopupView=true" TargetMode="External"/><Relationship Id="rId145" Type="http://schemas.openxmlformats.org/officeDocument/2006/relationships/comments" Target="../comments1.xml"/><Relationship Id="rId1" Type="http://schemas.openxmlformats.org/officeDocument/2006/relationships/hyperlink" Target="https://community.secop.gov.co/Public/Tendering/OpportunityDetail/Index?noticeUID=CO1.NTC.1640983&amp;isFromPublicArea=True&amp;isModal=true&amp;asPopupView=true" TargetMode="External"/><Relationship Id="rId6" Type="http://schemas.openxmlformats.org/officeDocument/2006/relationships/hyperlink" Target="https://community.secop.gov.co/Public/Tendering/OpportunityDetail/Index?noticeUID=CO1.NTC.1653941&amp;isFromPublicArea=True&amp;isModal=true&amp;asPopupView=true" TargetMode="External"/><Relationship Id="rId15" Type="http://schemas.openxmlformats.org/officeDocument/2006/relationships/hyperlink" Target="https://community.secop.gov.co/Public/Tendering/OpportunityDetail/Index?noticeUID=CO1.NTC.1657792&amp;isFromPublicArea=True&amp;isModal=true&amp;asPopupView=true" TargetMode="External"/><Relationship Id="rId23" Type="http://schemas.openxmlformats.org/officeDocument/2006/relationships/hyperlink" Target="https://community.secop.gov.co/Public/Tendering/OpportunityDetail/Index?noticeUID=CO1.NTC.1669520&amp;isFromPublicArea=True&amp;isModal=true&amp;asPopupView=true" TargetMode="External"/><Relationship Id="rId28" Type="http://schemas.openxmlformats.org/officeDocument/2006/relationships/hyperlink" Target="https://community.secop.gov.co/Public/Tendering/OpportunityDetail/Index?noticeUID=CO1.NTC.1671366&amp;isFromPublicArea=True&amp;isModal=true&amp;asPopupView=true" TargetMode="External"/><Relationship Id="rId36" Type="http://schemas.openxmlformats.org/officeDocument/2006/relationships/hyperlink" Target="https://community.secop.gov.co/Public/Tendering/OpportunityDetail/Index?noticeUID=CO1.NTC.1683763&amp;isFromPublicArea=True&amp;isModal=true&amp;asPopupView=true" TargetMode="External"/><Relationship Id="rId49" Type="http://schemas.openxmlformats.org/officeDocument/2006/relationships/hyperlink" Target="https://community.secop.gov.co/Public/Tendering/OpportunityDetail/Index?noticeUID=CO1.NTC.1700240&amp;isFromPublicArea=True&amp;isModal=true&amp;asPopupView=true" TargetMode="External"/><Relationship Id="rId57" Type="http://schemas.openxmlformats.org/officeDocument/2006/relationships/hyperlink" Target="https://community.secop.gov.co/Public/Tendering/OpportunityDetail/Index?noticeUID=CO1.NTC.1709039&amp;isFromPublicArea=True&amp;isModal=true&amp;asPopupView=true" TargetMode="External"/><Relationship Id="rId106" Type="http://schemas.openxmlformats.org/officeDocument/2006/relationships/hyperlink" Target="https://www.colombiacompra.gov.co/tienda-virtual-del-estado-colombiano/ordenes-compra/65895" TargetMode="External"/><Relationship Id="rId114" Type="http://schemas.openxmlformats.org/officeDocument/2006/relationships/hyperlink" Target="https://www.colombiacompra.gov.co/tienda-virtual-del-estado-colombiano/ordenes-compra/67633" TargetMode="External"/><Relationship Id="rId119" Type="http://schemas.openxmlformats.org/officeDocument/2006/relationships/hyperlink" Target="https://community.secop.gov.co/Public/Tendering/OpportunityDetail/Index?noticeUID=CO1.NTC.1957747&amp;isFromPublicArea=True&amp;isModal=true&amp;asPopupView=true" TargetMode="External"/><Relationship Id="rId127" Type="http://schemas.openxmlformats.org/officeDocument/2006/relationships/hyperlink" Target="https://community.secop.gov.co/Public/Tendering/OpportunityDetail/Index?noticeUID=CO1.NTC.2033996&amp;isFromPublicArea=True&amp;isModal=true&amp;asPopupView=true" TargetMode="External"/><Relationship Id="rId10" Type="http://schemas.openxmlformats.org/officeDocument/2006/relationships/hyperlink" Target="https://community.secop.gov.co/Public/Tendering/OpportunityDetail/Index?noticeUID=CO1.NTC.1655103&amp;isFromPublicArea=True&amp;isModal=true&amp;asPopupView=true" TargetMode="External"/><Relationship Id="rId31" Type="http://schemas.openxmlformats.org/officeDocument/2006/relationships/hyperlink" Target="https://community.secop.gov.co/Public/Tendering/OpportunityDetail/Index?noticeUID=CO1.NTC.1678333&amp;isFromPublicArea=True&amp;isModal=true&amp;asPopupView=true" TargetMode="External"/><Relationship Id="rId44" Type="http://schemas.openxmlformats.org/officeDocument/2006/relationships/hyperlink" Target="https://community.secop.gov.co/Public/Tendering/OpportunityDetail/Index?noticeUID=CO1.NTC.1696508&amp;isFromPublicArea=True&amp;isModal=true&amp;asPopupView=true" TargetMode="External"/><Relationship Id="rId52" Type="http://schemas.openxmlformats.org/officeDocument/2006/relationships/hyperlink" Target="https://community.secop.gov.co/Public/Tendering/OpportunityDetail/Index?noticeUID=CO1.NTC.1700777&amp;isFromPublicArea=True&amp;isModal=true&amp;asPopupView=true" TargetMode="External"/><Relationship Id="rId60" Type="http://schemas.openxmlformats.org/officeDocument/2006/relationships/hyperlink" Target="https://community.secop.gov.co/Public/Tendering/OpportunityDetail/Index?noticeUID=CO1.NTC.1713585&amp;isFromPublicArea=True&amp;isModal=true&amp;asPopupView=true" TargetMode="External"/><Relationship Id="rId65" Type="http://schemas.openxmlformats.org/officeDocument/2006/relationships/hyperlink" Target="https://community.secop.gov.co/Public/Tendering/OpportunityDetail/Index?noticeUID=CO1.NTC.1727493&amp;isFromPublicArea=True&amp;isModal=true&amp;asPopupView=true" TargetMode="External"/><Relationship Id="rId73" Type="http://schemas.openxmlformats.org/officeDocument/2006/relationships/hyperlink" Target="https://community.secop.gov.co/Public/Tendering/ContractDetailView/Index?UniqueIdentifier=CO1.PCCNTR.2241978&amp;isModal=true&amp;asPopupView=true" TargetMode="External"/><Relationship Id="rId78" Type="http://schemas.openxmlformats.org/officeDocument/2006/relationships/hyperlink" Target="https://community.secop.gov.co/Public/Tendering/ContractDetailView/Index?UniqueIdentifier=CO1.PCCNTR.2264492&amp;isModal=true&amp;asPopupView=true" TargetMode="External"/><Relationship Id="rId81" Type="http://schemas.openxmlformats.org/officeDocument/2006/relationships/hyperlink" Target="https://www.colombiacompra.gov.co/tienda-virtual-del-estado-colombiano/ordenes-compra/64223" TargetMode="External"/><Relationship Id="rId86" Type="http://schemas.openxmlformats.org/officeDocument/2006/relationships/hyperlink" Target="https://community.secop.gov.co/Public/Tendering/OpportunityDetail/Index?noticeUID=CO1.NTC.1777219&amp;isFromPublicArea=True&amp;isModal=true&amp;asPopupView=true" TargetMode="External"/><Relationship Id="rId94" Type="http://schemas.openxmlformats.org/officeDocument/2006/relationships/hyperlink" Target="https://community.secop.gov.co/Public/Tendering/OpportunityDetail/Index?noticeUID=CO1.NTC.1822284&amp;isFromPublicArea=True&amp;isModal=true&amp;asPopupView=true" TargetMode="External"/><Relationship Id="rId99" Type="http://schemas.openxmlformats.org/officeDocument/2006/relationships/hyperlink" Target="https://community.secop.gov.co/Public/Tendering/OpportunityDetail/Index?noticeUID=CO1.NTC.1834136&amp;isFromPublicArea=True&amp;isModal=true&amp;asPopupView=true" TargetMode="External"/><Relationship Id="rId101" Type="http://schemas.openxmlformats.org/officeDocument/2006/relationships/hyperlink" Target="https://community.secop.gov.co/Public/Tendering/OpportunityDetail/Index?noticeUID=CO1.NTC.1840456&amp;isFromPublicArea=True&amp;isModal=true&amp;asPopupView=true" TargetMode="External"/><Relationship Id="rId122" Type="http://schemas.openxmlformats.org/officeDocument/2006/relationships/hyperlink" Target="https://community.secop.gov.co/Public/Tendering/OpportunityDetail/Index?noticeUID=CO1.NTC.1993906&amp;isFromPublicArea=True&amp;isModal=true&amp;asPopupView=true" TargetMode="External"/><Relationship Id="rId130" Type="http://schemas.openxmlformats.org/officeDocument/2006/relationships/hyperlink" Target="https://community.secop.gov.co/Public/Tendering/OpportunityDetail/Index?noticeUID=CO1.NTC.2029329&amp;isFromPublicArea=True&amp;isModal=true&amp;asPopupView=true" TargetMode="External"/><Relationship Id="rId135" Type="http://schemas.openxmlformats.org/officeDocument/2006/relationships/hyperlink" Target="https://community.secop.gov.co/Public/Tendering/OpportunityDetail/Index?noticeUID=CO1.NTC.2124477&amp;isFromPublicArea=True&amp;isModal=true&amp;asPopupView=true" TargetMode="External"/><Relationship Id="rId143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OpportunityDetail/Index?noticeUID=CO1.NTC.1653402&amp;isFromPublicArea=True&amp;isModal=true&amp;asPopupView=true" TargetMode="External"/><Relationship Id="rId9" Type="http://schemas.openxmlformats.org/officeDocument/2006/relationships/hyperlink" Target="https://community.secop.gov.co/Public/Tendering/OpportunityDetail/Index?noticeUID=CO1.NTC.1654476&amp;isFromPublicArea=True&amp;isModal=true&amp;asPopupView=true" TargetMode="External"/><Relationship Id="rId13" Type="http://schemas.openxmlformats.org/officeDocument/2006/relationships/hyperlink" Target="https://community.secop.gov.co/Public/Tendering/OpportunityDetail/Index?noticeUID=CO1.NTC.1657103&amp;isFromPublicArea=True&amp;isModal=true&amp;asPopupView=true" TargetMode="External"/><Relationship Id="rId18" Type="http://schemas.openxmlformats.org/officeDocument/2006/relationships/hyperlink" Target="https://community.secop.gov.co/Public/Tendering/OpportunityDetail/Index?noticeUID=CO1.NTC.1665546&amp;isFromPublicArea=True&amp;isModal=true&amp;asPopupView=true" TargetMode="External"/><Relationship Id="rId39" Type="http://schemas.openxmlformats.org/officeDocument/2006/relationships/hyperlink" Target="https://community.secop.gov.co/Public/Tendering/OpportunityDetail/Index?noticeUID=CO1.NTC.1689911&amp;isFromPublicArea=True&amp;isModal=true&amp;asPopupView=true" TargetMode="External"/><Relationship Id="rId109" Type="http://schemas.openxmlformats.org/officeDocument/2006/relationships/hyperlink" Target="https://community.secop.gov.co/Public/Tendering/OpportunityDetail/Index?noticeUID=CO1.NTC.1882165&amp;isFromPublicArea=True&amp;isModal=true&amp;asPopupView=true" TargetMode="External"/><Relationship Id="rId34" Type="http://schemas.openxmlformats.org/officeDocument/2006/relationships/hyperlink" Target="https://community.secop.gov.co/Public/Tendering/OpportunityDetail/Index?noticeUID=CO1.NTC.1682735&amp;isFromPublicArea=True&amp;isModal=true&amp;asPopupView=true" TargetMode="External"/><Relationship Id="rId50" Type="http://schemas.openxmlformats.org/officeDocument/2006/relationships/hyperlink" Target="https://community.secop.gov.co/Public/Tendering/OpportunityDetail/Index?noticeUID=CO1.NTC.1703024&amp;isFromPublicArea=True&amp;isModal=true&amp;asPopupView=true" TargetMode="External"/><Relationship Id="rId55" Type="http://schemas.openxmlformats.org/officeDocument/2006/relationships/hyperlink" Target="https://community.secop.gov.co/Public/Tendering/OpportunityDetail/Index?noticeUID=CO1.NTC.1706404&amp;isFromPublicArea=True&amp;isModal=true&amp;asPopupView=true" TargetMode="External"/><Relationship Id="rId76" Type="http://schemas.openxmlformats.org/officeDocument/2006/relationships/hyperlink" Target="https://community.secop.gov.co/Public/Tendering/OpportunityDetail/Index?noticeUID=CO1.NTC.1756044&amp;isFromPublicArea=True&amp;isModal=true&amp;asPopupView=true" TargetMode="External"/><Relationship Id="rId97" Type="http://schemas.openxmlformats.org/officeDocument/2006/relationships/hyperlink" Target="https://community.secop.gov.co/Public/Tendering/OpportunityDetail/Index?noticeUID=CO1.NTC.1829303&amp;isFromPublicArea=True&amp;isModal=true&amp;asPopupView=true" TargetMode="External"/><Relationship Id="rId104" Type="http://schemas.openxmlformats.org/officeDocument/2006/relationships/hyperlink" Target="https://community.secop.gov.co/Public/Tendering/OpportunityDetail/Index?noticeUID=CO1.NTC.1846781&amp;isFromPublicArea=True&amp;isModal=true&amp;asPopupView=true" TargetMode="External"/><Relationship Id="rId120" Type="http://schemas.openxmlformats.org/officeDocument/2006/relationships/hyperlink" Target="https://community.secop.gov.co/Public/Tendering/OpportunityDetail/Index?noticeUID=CO1.NTC.1939673&amp;isFromPublicArea=True&amp;isModal=true&amp;asPopupView=true" TargetMode="External"/><Relationship Id="rId125" Type="http://schemas.openxmlformats.org/officeDocument/2006/relationships/hyperlink" Target="https://www.colombiacompra.gov.co/tienda-virtual-del-estado-colombiano/ordenes-compra/69851" TargetMode="External"/><Relationship Id="rId141" Type="http://schemas.openxmlformats.org/officeDocument/2006/relationships/hyperlink" Target="https://community.secop.gov.co/Public/Tendering/OpportunityDetail/Index?noticeUID=CO1.NTC.2199199&amp;isFromPublicArea=True&amp;isModal=true&amp;asPopupView=true" TargetMode="External"/><Relationship Id="rId7" Type="http://schemas.openxmlformats.org/officeDocument/2006/relationships/hyperlink" Target="https://community.secop.gov.co/Public/Tendering/OpportunityDetail/Index?noticeUID=CO1.NTC.1654115&amp;isFromPublicArea=True&amp;isModal=true&amp;asPopupView=true" TargetMode="External"/><Relationship Id="rId71" Type="http://schemas.openxmlformats.org/officeDocument/2006/relationships/hyperlink" Target="https://community.secop.gov.co/Public/Tendering/OpportunityDetail/Index?noticeUID=CO1.NTC.1746311&amp;isFromPublicArea=True&amp;isModal=true&amp;asPopupView=true" TargetMode="External"/><Relationship Id="rId92" Type="http://schemas.openxmlformats.org/officeDocument/2006/relationships/hyperlink" Target="https://community.secop.gov.co/Public/Tendering/ContractDetailView/Index?UniqueIdentifier=CO1.PCCNTR.2300634&amp;isModal=true&amp;asPopupView=true" TargetMode="External"/><Relationship Id="rId2" Type="http://schemas.openxmlformats.org/officeDocument/2006/relationships/hyperlink" Target="https://community.secop.gov.co/Public/Tendering/OpportunityDetail/Index?noticeUID=CO1.NTC.1646737&amp;isFromPublicArea=True&amp;isModal=true&amp;asPopupView=true" TargetMode="External"/><Relationship Id="rId29" Type="http://schemas.openxmlformats.org/officeDocument/2006/relationships/hyperlink" Target="https://community.secop.gov.co/Public/Tendering/OpportunityDetail/Index?noticeUID=CO1.NTC.1673778&amp;isFromPublicArea=True&amp;isModal=true&amp;asPopupView=true" TargetMode="External"/><Relationship Id="rId24" Type="http://schemas.openxmlformats.org/officeDocument/2006/relationships/hyperlink" Target="https://community.secop.gov.co/Public/Tendering/OpportunityDetail/Index?noticeUID=CO1.NTC.1670308&amp;isFromPublicArea=True&amp;isModal=true&amp;asPopupView=true" TargetMode="External"/><Relationship Id="rId40" Type="http://schemas.openxmlformats.org/officeDocument/2006/relationships/hyperlink" Target="https://community.secop.gov.co/Public/Tendering/OpportunityDetail/Index?noticeUID=CO1.NTC.1689374&amp;isFromPublicArea=True&amp;isModal=true&amp;asPopupView=true" TargetMode="External"/><Relationship Id="rId45" Type="http://schemas.openxmlformats.org/officeDocument/2006/relationships/hyperlink" Target="https://community.secop.gov.co/Public/Tendering/OpportunityDetail/Index?noticeUID=CO1.NTC.1696901&amp;isFromPublicArea=True&amp;isModal=true&amp;asPopupView=true" TargetMode="External"/><Relationship Id="rId66" Type="http://schemas.openxmlformats.org/officeDocument/2006/relationships/hyperlink" Target="https://community.secop.gov.co/Public/Tendering/OpportunityDetail/Index?noticeUID=CO1.NTC.1729217&amp;isFromPublicArea=True&amp;isModal=true&amp;asPopupView=true" TargetMode="External"/><Relationship Id="rId87" Type="http://schemas.openxmlformats.org/officeDocument/2006/relationships/hyperlink" Target="https://community.secop.gov.co/Public/Tendering/OpportunityDetail/Index?noticeUID=CO1.NTC.1783266&amp;isFromPublicArea=True&amp;isModal=true&amp;asPopupView=true" TargetMode="External"/><Relationship Id="rId110" Type="http://schemas.openxmlformats.org/officeDocument/2006/relationships/hyperlink" Target="https://community.secop.gov.co/Public/Tendering/OpportunityDetail/Index?noticeUID=CO1.NTC.1901885&amp;isFromPublicArea=True&amp;isModal=true&amp;asPopupView=true" TargetMode="External"/><Relationship Id="rId115" Type="http://schemas.openxmlformats.org/officeDocument/2006/relationships/hyperlink" Target="https://community.secop.gov.co/Public/Tendering/OpportunityDetail/Index?noticeUID=CO1.NTC.1933608&amp;isFromPublicArea=True&amp;isModal=true&amp;asPopupView=true" TargetMode="External"/><Relationship Id="rId131" Type="http://schemas.openxmlformats.org/officeDocument/2006/relationships/hyperlink" Target="https://community.secop.gov.co/Public/Tendering/OpportunityDetail/Index?noticeUID=CO1.NTC.2079683&amp;isFromPublicArea=True&amp;isModal=true&amp;asPopupView=true" TargetMode="External"/><Relationship Id="rId136" Type="http://schemas.openxmlformats.org/officeDocument/2006/relationships/hyperlink" Target="https://community.secop.gov.co/Public/Tendering/OpportunityDetail/Index?noticeUID=CO1.NTC.2142534&amp;isFromPublicArea=True&amp;isModal=true&amp;asPopupView=true" TargetMode="External"/><Relationship Id="rId61" Type="http://schemas.openxmlformats.org/officeDocument/2006/relationships/hyperlink" Target="https://community.secop.gov.co/Public/Tendering/OpportunityDetail/Index?noticeUID=CO1.NTC.1714160&amp;isFromPublicArea=True&amp;isModal=true&amp;asPopupView=true" TargetMode="External"/><Relationship Id="rId82" Type="http://schemas.openxmlformats.org/officeDocument/2006/relationships/hyperlink" Target="https://community.secop.gov.co/Public/Tendering/OpportunityDetail/Index?noticeUID=CO1.NTC.1770221&amp;isFromPublicArea=True&amp;isModal=true&amp;asPopupView=true" TargetMode="External"/><Relationship Id="rId19" Type="http://schemas.openxmlformats.org/officeDocument/2006/relationships/hyperlink" Target="https://community.secop.gov.co/Public/Tendering/OpportunityDetail/Index?noticeUID=CO1.NTC.1666230&amp;isFromPublicArea=True&amp;isModal=true&amp;asPopupView=true" TargetMode="External"/><Relationship Id="rId14" Type="http://schemas.openxmlformats.org/officeDocument/2006/relationships/hyperlink" Target="https://community.secop.gov.co/Public/Tendering/OpportunityDetail/Index?noticeUID=CO1.NTC.1656686&amp;isFromPublicArea=True&amp;isModal=true&amp;asPopupView=true" TargetMode="External"/><Relationship Id="rId30" Type="http://schemas.openxmlformats.org/officeDocument/2006/relationships/hyperlink" Target="https://community.secop.gov.co/Public/Tendering/OpportunityDetail/Index?noticeUID=CO1.NTC.1675838&amp;isFromPublicArea=True&amp;isModal=true&amp;asPopupView=true" TargetMode="External"/><Relationship Id="rId35" Type="http://schemas.openxmlformats.org/officeDocument/2006/relationships/hyperlink" Target="https://community.secop.gov.co/Public/Tendering/OpportunityDetail/Index?noticeUID=CO1.NTC.1682576&amp;isFromPublicArea=True&amp;isModal=true&amp;asPopupView=true" TargetMode="External"/><Relationship Id="rId56" Type="http://schemas.openxmlformats.org/officeDocument/2006/relationships/hyperlink" Target="https://community.secop.gov.co/Public/Tendering/OpportunityDetail/Index?noticeUID=CO1.NTC.1708636&amp;isFromPublicArea=True&amp;isModal=true&amp;asPopupView=true" TargetMode="External"/><Relationship Id="rId77" Type="http://schemas.openxmlformats.org/officeDocument/2006/relationships/hyperlink" Target="https://community.secop.gov.co/Public/Tendering/OpportunityDetail/Index?noticeUID=CO1.NTC.1757208&amp;isFromPublicArea=True&amp;isModal=true&amp;asPopupView=true" TargetMode="External"/><Relationship Id="rId100" Type="http://schemas.openxmlformats.org/officeDocument/2006/relationships/hyperlink" Target="https://www.colombiacompra.gov.co/tienda-virtual-del-estado-colombiano/ordenes-compra/65416" TargetMode="External"/><Relationship Id="rId105" Type="http://schemas.openxmlformats.org/officeDocument/2006/relationships/hyperlink" Target="https://community.secop.gov.co/Public/Tendering/OpportunityDetail/Index?noticeUID=CO1.NTC.1852465&amp;isFromPublicArea=True&amp;isModal=true&amp;asPopupView=true" TargetMode="External"/><Relationship Id="rId126" Type="http://schemas.openxmlformats.org/officeDocument/2006/relationships/hyperlink" Target="https://community.secop.gov.co/Public/Tendering/OpportunityDetail/Index?noticeUID=CO1.NTC.2045229&amp;isFromPublicArea=True&amp;isModal=true&amp;asPopupView=true" TargetMode="External"/><Relationship Id="rId8" Type="http://schemas.openxmlformats.org/officeDocument/2006/relationships/hyperlink" Target="https://community.secop.gov.co/Public/Tendering/OpportunityDetail/Index?noticeUID=CO1.NTC.1654170&amp;isFromPublicArea=True&amp;isModal=true&amp;asPopupView=true" TargetMode="External"/><Relationship Id="rId51" Type="http://schemas.openxmlformats.org/officeDocument/2006/relationships/hyperlink" Target="https://community.secop.gov.co/Public/Tendering/OpportunityDetail/Index?noticeUID=CO1.NTC.1701214&amp;isFromPublicArea=True&amp;isModal=true&amp;asPopupView=true" TargetMode="External"/><Relationship Id="rId72" Type="http://schemas.openxmlformats.org/officeDocument/2006/relationships/hyperlink" Target="https://community.secop.gov.co/Public/Tendering/OpportunityDetail/Index?noticeUID=CO1.NTC.1748171&amp;isFromPublicArea=True&amp;isModal=true&amp;asPopupView=true" TargetMode="External"/><Relationship Id="rId93" Type="http://schemas.openxmlformats.org/officeDocument/2006/relationships/hyperlink" Target="https://community.secop.gov.co/Public/Tendering/ContractDetailView/Index?UniqueIdentifier=CO1.PCCNTR.2303658&amp;isModal=true&amp;asPopupView=true" TargetMode="External"/><Relationship Id="rId98" Type="http://schemas.openxmlformats.org/officeDocument/2006/relationships/hyperlink" Target="https://community.secop.gov.co/Public/Tendering/OpportunityDetail/Index?noticeUID=CO1.NTC.1834014&amp;isFromPublicArea=True&amp;isModal=true&amp;asPopupView=true" TargetMode="External"/><Relationship Id="rId121" Type="http://schemas.openxmlformats.org/officeDocument/2006/relationships/hyperlink" Target="https://community.secop.gov.co/Public/Tendering/OpportunityDetail/Index?noticeUID=CO1.NTC.1973554&amp;isFromPublicArea=True&amp;isModal=true&amp;asPopupView=true" TargetMode="External"/><Relationship Id="rId142" Type="http://schemas.openxmlformats.org/officeDocument/2006/relationships/hyperlink" Target="https://community.secop.gov.co/Public/Tendering/OpportunityDetail/Index?noticeUID=CO1.NTC.2210648&amp;isFromPublicArea=True&amp;isModal=true&amp;asPopupView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X882"/>
  <sheetViews>
    <sheetView tabSelected="1" workbookViewId="0">
      <pane xSplit="3" ySplit="2" topLeftCell="L4" activePane="bottomRight" state="frozen"/>
      <selection pane="topRight" activeCell="K1" sqref="K1"/>
      <selection pane="bottomLeft" activeCell="A3" sqref="A3"/>
      <selection pane="bottomRight" activeCell="A4" sqref="A4"/>
    </sheetView>
  </sheetViews>
  <sheetFormatPr baseColWidth="10" defaultColWidth="14.42578125" defaultRowHeight="15" customHeight="1" x14ac:dyDescent="0.25"/>
  <cols>
    <col min="1" max="1" width="25.28515625" style="13" customWidth="1"/>
    <col min="2" max="2" width="15.7109375" style="13" customWidth="1"/>
    <col min="3" max="3" width="11.5703125" style="13" customWidth="1"/>
    <col min="4" max="4" width="12" style="13" hidden="1" customWidth="1"/>
    <col min="5" max="5" width="20.140625" style="13" hidden="1" customWidth="1"/>
    <col min="6" max="8" width="19.140625" style="13" hidden="1" customWidth="1"/>
    <col min="9" max="9" width="26" style="13" hidden="1" customWidth="1"/>
    <col min="10" max="10" width="19.140625" style="13" hidden="1" customWidth="1"/>
    <col min="11" max="11" width="31" style="13" hidden="1" customWidth="1"/>
    <col min="12" max="12" width="21.140625" style="13" customWidth="1"/>
    <col min="13" max="13" width="16.42578125" style="13" customWidth="1"/>
    <col min="14" max="15" width="13.5703125" style="13" customWidth="1"/>
    <col min="16" max="16" width="11.42578125" style="13" customWidth="1"/>
    <col min="17" max="17" width="15.5703125" style="13" customWidth="1"/>
    <col min="18" max="18" width="11.42578125" style="13" customWidth="1"/>
    <col min="19" max="19" width="14.5703125" style="13" customWidth="1"/>
    <col min="20" max="20" width="15" style="13" customWidth="1"/>
    <col min="21" max="32" width="11.42578125" style="13" customWidth="1"/>
    <col min="33" max="33" width="19.7109375" style="13" customWidth="1"/>
    <col min="34" max="34" width="15.5703125" style="13" customWidth="1"/>
    <col min="35" max="35" width="13.85546875" style="13" customWidth="1"/>
    <col min="36" max="36" width="15.28515625" style="13" customWidth="1"/>
    <col min="37" max="39" width="11.42578125" style="13" customWidth="1"/>
    <col min="40" max="40" width="13.7109375" style="13" customWidth="1"/>
    <col min="41" max="41" width="12.85546875" style="13" customWidth="1"/>
    <col min="42" max="42" width="15.7109375" style="13" customWidth="1"/>
    <col min="43" max="43" width="11.42578125" style="13" customWidth="1"/>
    <col min="44" max="44" width="13.42578125" style="13" customWidth="1"/>
    <col min="45" max="45" width="18.85546875" style="13" customWidth="1"/>
    <col min="46" max="46" width="22.42578125" style="13" customWidth="1"/>
    <col min="47" max="47" width="16.28515625" style="13" customWidth="1"/>
    <col min="48" max="48" width="17.7109375" style="13" customWidth="1"/>
    <col min="49" max="49" width="18.28515625" style="13" customWidth="1"/>
    <col min="50" max="50" width="14.140625" style="13" customWidth="1"/>
    <col min="51" max="16384" width="14.42578125" style="13"/>
  </cols>
  <sheetData>
    <row r="1" spans="1:50" ht="67.5" customHeight="1" x14ac:dyDescent="0.25">
      <c r="A1" s="47" t="s">
        <v>763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</row>
    <row r="2" spans="1:50" ht="48" customHeight="1" x14ac:dyDescent="0.25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6" t="s">
        <v>5</v>
      </c>
      <c r="G2" s="46" t="s">
        <v>6</v>
      </c>
      <c r="H2" s="45" t="s">
        <v>7</v>
      </c>
      <c r="I2" s="46" t="s">
        <v>8</v>
      </c>
      <c r="J2" s="45" t="s">
        <v>9</v>
      </c>
      <c r="K2" s="45" t="s">
        <v>10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  <c r="Q2" s="45" t="s">
        <v>15</v>
      </c>
      <c r="R2" s="45" t="s">
        <v>16</v>
      </c>
      <c r="S2" s="45" t="s">
        <v>17</v>
      </c>
      <c r="T2" s="45" t="s">
        <v>18</v>
      </c>
      <c r="U2" s="45" t="s">
        <v>19</v>
      </c>
      <c r="V2" s="45" t="s">
        <v>20</v>
      </c>
      <c r="W2" s="45" t="s">
        <v>21</v>
      </c>
      <c r="X2" s="45" t="s">
        <v>22</v>
      </c>
      <c r="Y2" s="45" t="s">
        <v>23</v>
      </c>
      <c r="Z2" s="45" t="s">
        <v>24</v>
      </c>
      <c r="AA2" s="45" t="s">
        <v>25</v>
      </c>
      <c r="AB2" s="45"/>
      <c r="AC2" s="45"/>
      <c r="AD2" s="45"/>
      <c r="AE2" s="45"/>
      <c r="AF2" s="45"/>
      <c r="AG2" s="45" t="s">
        <v>26</v>
      </c>
      <c r="AH2" s="45" t="s">
        <v>27</v>
      </c>
      <c r="AI2" s="45" t="s">
        <v>28</v>
      </c>
      <c r="AJ2" s="45" t="s">
        <v>29</v>
      </c>
      <c r="AK2" s="45" t="s">
        <v>30</v>
      </c>
      <c r="AL2" s="45" t="s">
        <v>31</v>
      </c>
      <c r="AM2" s="45" t="s">
        <v>32</v>
      </c>
      <c r="AN2" s="45" t="s">
        <v>33</v>
      </c>
      <c r="AO2" s="45" t="s">
        <v>34</v>
      </c>
      <c r="AP2" s="45" t="s">
        <v>35</v>
      </c>
      <c r="AQ2" s="45" t="s">
        <v>36</v>
      </c>
      <c r="AR2" s="45" t="s">
        <v>37</v>
      </c>
      <c r="AS2" s="45" t="s">
        <v>38</v>
      </c>
      <c r="AT2" s="45" t="s">
        <v>39</v>
      </c>
      <c r="AU2" s="45" t="s">
        <v>40</v>
      </c>
      <c r="AV2" s="45" t="s">
        <v>41</v>
      </c>
      <c r="AW2" s="45" t="s">
        <v>42</v>
      </c>
      <c r="AX2" s="45" t="s">
        <v>43</v>
      </c>
    </row>
    <row r="3" spans="1:50" ht="81.75" customHeight="1" x14ac:dyDescent="0.25">
      <c r="A3" s="15" t="s">
        <v>45</v>
      </c>
      <c r="B3" s="1" t="s">
        <v>46</v>
      </c>
      <c r="C3" s="16" t="s">
        <v>47</v>
      </c>
      <c r="D3" s="1" t="s">
        <v>48</v>
      </c>
      <c r="E3" s="1">
        <v>11</v>
      </c>
      <c r="F3" s="8">
        <v>88851873</v>
      </c>
      <c r="G3" s="8">
        <v>8077443</v>
      </c>
      <c r="H3" s="12" t="s">
        <v>44</v>
      </c>
      <c r="I3" s="8">
        <v>0</v>
      </c>
      <c r="J3" s="8">
        <f t="shared" ref="J3:J40" si="0">F3+I3</f>
        <v>88851873</v>
      </c>
      <c r="K3" s="14" t="s">
        <v>49</v>
      </c>
      <c r="L3" s="14" t="str">
        <f>K3</f>
        <v>INGRITH ASTRID BERNAL ORJUELA</v>
      </c>
      <c r="M3" s="2">
        <f>J3</f>
        <v>88851873</v>
      </c>
      <c r="N3" s="2" t="str">
        <f>D3</f>
        <v>2 2. Meses</v>
      </c>
      <c r="O3" s="17">
        <f>E3</f>
        <v>11</v>
      </c>
      <c r="P3" s="8">
        <v>4846469</v>
      </c>
      <c r="Q3" s="2">
        <v>8077443</v>
      </c>
      <c r="R3" s="2">
        <v>8077443</v>
      </c>
      <c r="S3" s="2">
        <v>8077443</v>
      </c>
      <c r="T3" s="2">
        <v>8077443</v>
      </c>
      <c r="U3" s="2">
        <v>8077443</v>
      </c>
      <c r="V3" s="18">
        <v>8077443</v>
      </c>
      <c r="W3" s="19">
        <v>8077443</v>
      </c>
      <c r="X3" s="1"/>
      <c r="Y3" s="1"/>
      <c r="Z3" s="1"/>
      <c r="AA3" s="1"/>
      <c r="AB3" s="1"/>
      <c r="AC3" s="1"/>
      <c r="AD3" s="1"/>
      <c r="AE3" s="1"/>
      <c r="AF3" s="1"/>
      <c r="AG3" s="18">
        <f t="shared" ref="AG3:AG140" si="1">P3+Q3+R3+S3+T3+U3+V3+W3+X3+Y3+Z3+AA3+AB3+AC3+AD3+AE3+AF3</f>
        <v>61388570</v>
      </c>
      <c r="AH3" s="3">
        <f t="shared" ref="AH3:AH140" si="2">AG3/M3</f>
        <v>0.69090912692408857</v>
      </c>
      <c r="AI3" s="20" t="s">
        <v>50</v>
      </c>
      <c r="AJ3" s="6"/>
      <c r="AK3" s="6"/>
      <c r="AL3" s="6"/>
      <c r="AM3" s="6"/>
      <c r="AN3" s="6"/>
      <c r="AO3" s="6">
        <v>12</v>
      </c>
      <c r="AP3" s="6">
        <v>8</v>
      </c>
      <c r="AQ3" s="6" t="s">
        <v>652</v>
      </c>
      <c r="AR3" s="7">
        <v>44445</v>
      </c>
      <c r="AS3" s="8">
        <v>8077443</v>
      </c>
      <c r="AT3" s="8">
        <v>8077443</v>
      </c>
      <c r="AU3" s="2">
        <f t="shared" ref="AU3:AU140" si="3">AG3</f>
        <v>61388570</v>
      </c>
      <c r="AV3" s="2">
        <f t="shared" ref="AV3:AV140" si="4">M3-AG3</f>
        <v>27463303</v>
      </c>
      <c r="AW3" s="1"/>
      <c r="AX3" s="1"/>
    </row>
    <row r="4" spans="1:50" ht="81.75" customHeight="1" x14ac:dyDescent="0.25">
      <c r="A4" s="21" t="s">
        <v>51</v>
      </c>
      <c r="B4" s="1" t="s">
        <v>52</v>
      </c>
      <c r="C4" s="16" t="s">
        <v>53</v>
      </c>
      <c r="D4" s="1" t="s">
        <v>48</v>
      </c>
      <c r="E4" s="1">
        <v>11</v>
      </c>
      <c r="F4" s="8">
        <v>32309772</v>
      </c>
      <c r="G4" s="8">
        <v>2937252</v>
      </c>
      <c r="H4" s="1" t="s">
        <v>44</v>
      </c>
      <c r="I4" s="8">
        <v>0</v>
      </c>
      <c r="J4" s="8">
        <f t="shared" si="0"/>
        <v>32309772</v>
      </c>
      <c r="K4" s="14" t="s">
        <v>54</v>
      </c>
      <c r="L4" s="14" t="str">
        <f>K4</f>
        <v>LUISA FERNANDA RODRIGUEZ VEGA</v>
      </c>
      <c r="M4" s="2">
        <f>J4</f>
        <v>32309772</v>
      </c>
      <c r="N4" s="2" t="str">
        <f>D4</f>
        <v>2 2. Meses</v>
      </c>
      <c r="O4" s="17">
        <f>E4</f>
        <v>11</v>
      </c>
      <c r="P4" s="8">
        <v>1762351</v>
      </c>
      <c r="Q4" s="2">
        <v>2937252</v>
      </c>
      <c r="R4" s="2">
        <v>2937252</v>
      </c>
      <c r="S4" s="2">
        <v>2937252</v>
      </c>
      <c r="T4" s="2">
        <v>2937252</v>
      </c>
      <c r="U4" s="2">
        <v>2937252</v>
      </c>
      <c r="V4" s="18">
        <v>2937252</v>
      </c>
      <c r="W4" s="19">
        <v>2937252</v>
      </c>
      <c r="X4" s="1"/>
      <c r="Y4" s="1"/>
      <c r="Z4" s="1"/>
      <c r="AA4" s="1"/>
      <c r="AB4" s="1"/>
      <c r="AC4" s="1"/>
      <c r="AD4" s="1"/>
      <c r="AE4" s="1"/>
      <c r="AF4" s="1"/>
      <c r="AG4" s="2">
        <f t="shared" si="1"/>
        <v>22323115</v>
      </c>
      <c r="AH4" s="3">
        <f t="shared" si="2"/>
        <v>0.69090908471901313</v>
      </c>
      <c r="AI4" s="4" t="s">
        <v>50</v>
      </c>
      <c r="AJ4" s="5"/>
      <c r="AK4" s="5"/>
      <c r="AL4" s="5"/>
      <c r="AM4" s="5"/>
      <c r="AN4" s="5"/>
      <c r="AO4" s="5">
        <v>12</v>
      </c>
      <c r="AP4" s="5">
        <v>8</v>
      </c>
      <c r="AQ4" s="6" t="s">
        <v>653</v>
      </c>
      <c r="AR4" s="7">
        <v>44446</v>
      </c>
      <c r="AS4" s="8">
        <v>2937252</v>
      </c>
      <c r="AT4" s="8">
        <v>2937252</v>
      </c>
      <c r="AU4" s="2">
        <f t="shared" si="3"/>
        <v>22323115</v>
      </c>
      <c r="AV4" s="2">
        <f t="shared" si="4"/>
        <v>9986657</v>
      </c>
      <c r="AW4" s="1"/>
      <c r="AX4" s="1"/>
    </row>
    <row r="5" spans="1:50" ht="81.75" customHeight="1" x14ac:dyDescent="0.25">
      <c r="A5" s="22" t="s">
        <v>55</v>
      </c>
      <c r="B5" s="1" t="s">
        <v>56</v>
      </c>
      <c r="C5" s="16" t="s">
        <v>57</v>
      </c>
      <c r="D5" s="1" t="s">
        <v>59</v>
      </c>
      <c r="E5" s="1">
        <v>345</v>
      </c>
      <c r="F5" s="8">
        <v>84445995</v>
      </c>
      <c r="G5" s="8">
        <v>7343130</v>
      </c>
      <c r="H5" s="12" t="s">
        <v>44</v>
      </c>
      <c r="I5" s="8">
        <v>0</v>
      </c>
      <c r="J5" s="8">
        <f t="shared" si="0"/>
        <v>84445995</v>
      </c>
      <c r="K5" s="14" t="s">
        <v>60</v>
      </c>
      <c r="L5" s="14" t="str">
        <f>K5</f>
        <v>JESHIKA ALEXANDRA CUARTAS JIMENEZ</v>
      </c>
      <c r="M5" s="2">
        <f>J5</f>
        <v>84445995</v>
      </c>
      <c r="N5" s="2" t="str">
        <f>D5</f>
        <v>1 1. Días</v>
      </c>
      <c r="O5" s="17">
        <f>E5</f>
        <v>345</v>
      </c>
      <c r="P5" s="8">
        <v>3916336</v>
      </c>
      <c r="Q5" s="2">
        <v>7343130</v>
      </c>
      <c r="R5" s="2">
        <v>7343130</v>
      </c>
      <c r="S5" s="2">
        <v>7343130</v>
      </c>
      <c r="T5" s="2">
        <v>7343130</v>
      </c>
      <c r="U5" s="2">
        <v>7343130</v>
      </c>
      <c r="V5" s="18">
        <v>7343130</v>
      </c>
      <c r="W5" s="19">
        <v>7343130</v>
      </c>
      <c r="X5" s="1"/>
      <c r="Y5" s="1"/>
      <c r="Z5" s="1"/>
      <c r="AA5" s="1"/>
      <c r="AB5" s="1"/>
      <c r="AC5" s="1"/>
      <c r="AD5" s="1"/>
      <c r="AE5" s="1"/>
      <c r="AF5" s="1"/>
      <c r="AG5" s="2">
        <f t="shared" si="1"/>
        <v>55318246</v>
      </c>
      <c r="AH5" s="3">
        <f t="shared" si="2"/>
        <v>0.6550724637681159</v>
      </c>
      <c r="AI5" s="4" t="s">
        <v>50</v>
      </c>
      <c r="AJ5" s="5"/>
      <c r="AK5" s="5"/>
      <c r="AL5" s="5"/>
      <c r="AM5" s="5"/>
      <c r="AN5" s="5"/>
      <c r="AO5" s="5">
        <v>12</v>
      </c>
      <c r="AP5" s="5">
        <v>7</v>
      </c>
      <c r="AQ5" s="6" t="s">
        <v>654</v>
      </c>
      <c r="AR5" s="7">
        <v>44442</v>
      </c>
      <c r="AS5" s="8">
        <v>7343130</v>
      </c>
      <c r="AT5" s="8">
        <v>7343130</v>
      </c>
      <c r="AU5" s="2">
        <f t="shared" si="3"/>
        <v>55318246</v>
      </c>
      <c r="AV5" s="2">
        <f t="shared" si="4"/>
        <v>29127749</v>
      </c>
      <c r="AW5" s="1"/>
      <c r="AX5" s="1"/>
    </row>
    <row r="6" spans="1:50" ht="81.75" customHeight="1" x14ac:dyDescent="0.25">
      <c r="A6" s="21" t="s">
        <v>61</v>
      </c>
      <c r="B6" s="1" t="s">
        <v>62</v>
      </c>
      <c r="C6" s="16" t="s">
        <v>63</v>
      </c>
      <c r="D6" s="1" t="s">
        <v>48</v>
      </c>
      <c r="E6" s="1">
        <v>11</v>
      </c>
      <c r="F6" s="8">
        <v>113084202</v>
      </c>
      <c r="G6" s="8">
        <v>10280382</v>
      </c>
      <c r="H6" s="12" t="s">
        <v>44</v>
      </c>
      <c r="I6" s="8">
        <v>0</v>
      </c>
      <c r="J6" s="8">
        <f t="shared" si="0"/>
        <v>113084202</v>
      </c>
      <c r="K6" s="14" t="s">
        <v>64</v>
      </c>
      <c r="L6" s="14" t="str">
        <f>K6</f>
        <v xml:space="preserve">ANYI SHARLYN MARIN CAMARGO </v>
      </c>
      <c r="M6" s="2">
        <f>J6</f>
        <v>113084202</v>
      </c>
      <c r="N6" s="2" t="str">
        <f>D6</f>
        <v>2 2. Meses</v>
      </c>
      <c r="O6" s="17">
        <f>E6</f>
        <v>11</v>
      </c>
      <c r="P6" s="8">
        <v>5140191</v>
      </c>
      <c r="Q6" s="2">
        <v>10280382</v>
      </c>
      <c r="R6" s="2">
        <v>10280382</v>
      </c>
      <c r="S6" s="2">
        <v>10280382</v>
      </c>
      <c r="T6" s="2">
        <v>10280382</v>
      </c>
      <c r="U6" s="2">
        <v>10280382</v>
      </c>
      <c r="V6" s="18">
        <v>10280382</v>
      </c>
      <c r="W6" s="19">
        <v>10280382</v>
      </c>
      <c r="X6" s="1"/>
      <c r="Y6" s="1"/>
      <c r="Z6" s="1"/>
      <c r="AA6" s="1"/>
      <c r="AB6" s="1"/>
      <c r="AC6" s="1"/>
      <c r="AD6" s="1"/>
      <c r="AE6" s="1"/>
      <c r="AF6" s="1"/>
      <c r="AG6" s="2">
        <f t="shared" si="1"/>
        <v>77102865</v>
      </c>
      <c r="AH6" s="3">
        <f t="shared" si="2"/>
        <v>0.68181818181818177</v>
      </c>
      <c r="AI6" s="4" t="s">
        <v>50</v>
      </c>
      <c r="AJ6" s="5"/>
      <c r="AK6" s="5"/>
      <c r="AL6" s="5"/>
      <c r="AM6" s="5"/>
      <c r="AN6" s="5"/>
      <c r="AO6" s="5">
        <v>12</v>
      </c>
      <c r="AP6" s="5">
        <v>7</v>
      </c>
      <c r="AQ6" s="6" t="s">
        <v>655</v>
      </c>
      <c r="AR6" s="7">
        <v>44453</v>
      </c>
      <c r="AS6" s="8">
        <v>10280382</v>
      </c>
      <c r="AT6" s="8">
        <v>10280382</v>
      </c>
      <c r="AU6" s="2">
        <f t="shared" si="3"/>
        <v>77102865</v>
      </c>
      <c r="AV6" s="2">
        <f t="shared" si="4"/>
        <v>35981337</v>
      </c>
      <c r="AW6" s="1"/>
      <c r="AX6" s="1"/>
    </row>
    <row r="7" spans="1:50" ht="81.75" customHeight="1" x14ac:dyDescent="0.25">
      <c r="A7" s="21" t="s">
        <v>65</v>
      </c>
      <c r="B7" s="1" t="s">
        <v>66</v>
      </c>
      <c r="C7" s="16" t="s">
        <v>67</v>
      </c>
      <c r="D7" s="1" t="s">
        <v>48</v>
      </c>
      <c r="E7" s="1">
        <v>11</v>
      </c>
      <c r="F7" s="8">
        <v>88851873</v>
      </c>
      <c r="G7" s="8">
        <v>8077443</v>
      </c>
      <c r="H7" s="1" t="s">
        <v>44</v>
      </c>
      <c r="I7" s="8">
        <v>0</v>
      </c>
      <c r="J7" s="8">
        <f t="shared" si="0"/>
        <v>88851873</v>
      </c>
      <c r="K7" s="14" t="s">
        <v>68</v>
      </c>
      <c r="L7" s="14" t="str">
        <f>K7</f>
        <v>MARÍA ANDREA GOMEZ RESTREPO</v>
      </c>
      <c r="M7" s="2">
        <f>J7</f>
        <v>88851873</v>
      </c>
      <c r="N7" s="2" t="str">
        <f>D7</f>
        <v>2 2. Meses</v>
      </c>
      <c r="O7" s="17">
        <f>E7</f>
        <v>11</v>
      </c>
      <c r="P7" s="8">
        <v>3230977</v>
      </c>
      <c r="Q7" s="2">
        <v>8077443</v>
      </c>
      <c r="R7" s="2">
        <v>8077443</v>
      </c>
      <c r="S7" s="2">
        <v>8077443</v>
      </c>
      <c r="T7" s="2">
        <v>8077443</v>
      </c>
      <c r="U7" s="2">
        <v>8077443</v>
      </c>
      <c r="V7" s="18">
        <v>8077443</v>
      </c>
      <c r="W7" s="19">
        <v>8077443</v>
      </c>
      <c r="X7" s="1"/>
      <c r="Y7" s="1"/>
      <c r="Z7" s="1"/>
      <c r="AA7" s="1"/>
      <c r="AB7" s="1"/>
      <c r="AC7" s="1"/>
      <c r="AD7" s="1"/>
      <c r="AE7" s="1"/>
      <c r="AF7" s="1"/>
      <c r="AG7" s="2">
        <f t="shared" si="1"/>
        <v>59773078</v>
      </c>
      <c r="AH7" s="3">
        <f t="shared" si="2"/>
        <v>0.6727272704763354</v>
      </c>
      <c r="AI7" s="4" t="s">
        <v>50</v>
      </c>
      <c r="AJ7" s="5"/>
      <c r="AK7" s="5"/>
      <c r="AL7" s="5"/>
      <c r="AM7" s="5"/>
      <c r="AN7" s="5"/>
      <c r="AO7" s="5">
        <v>12</v>
      </c>
      <c r="AP7" s="5">
        <v>8</v>
      </c>
      <c r="AQ7" s="6" t="s">
        <v>656</v>
      </c>
      <c r="AR7" s="7">
        <v>44445</v>
      </c>
      <c r="AS7" s="8">
        <v>8077443</v>
      </c>
      <c r="AT7" s="8">
        <v>8077443</v>
      </c>
      <c r="AU7" s="2">
        <f t="shared" si="3"/>
        <v>59773078</v>
      </c>
      <c r="AV7" s="2">
        <f t="shared" si="4"/>
        <v>29078795</v>
      </c>
      <c r="AW7" s="1"/>
      <c r="AX7" s="1"/>
    </row>
    <row r="8" spans="1:50" ht="81.75" customHeight="1" x14ac:dyDescent="0.25">
      <c r="A8" s="23" t="s">
        <v>69</v>
      </c>
      <c r="B8" s="1" t="s">
        <v>70</v>
      </c>
      <c r="C8" s="16" t="s">
        <v>71</v>
      </c>
      <c r="D8" s="1" t="s">
        <v>48</v>
      </c>
      <c r="E8" s="1">
        <v>11</v>
      </c>
      <c r="F8" s="8">
        <v>72696987</v>
      </c>
      <c r="G8" s="8">
        <v>6608817</v>
      </c>
      <c r="H8" s="1" t="s">
        <v>44</v>
      </c>
      <c r="I8" s="8">
        <v>0</v>
      </c>
      <c r="J8" s="8">
        <f t="shared" si="0"/>
        <v>72696987</v>
      </c>
      <c r="K8" s="14" t="s">
        <v>72</v>
      </c>
      <c r="L8" s="14" t="str">
        <f>K8</f>
        <v xml:space="preserve">ANA YULIETH VELA MOJICA </v>
      </c>
      <c r="M8" s="2">
        <f>J8</f>
        <v>72696987</v>
      </c>
      <c r="N8" s="2" t="str">
        <f>D8</f>
        <v>2 2. Meses</v>
      </c>
      <c r="O8" s="17">
        <f>E8</f>
        <v>11</v>
      </c>
      <c r="P8" s="8">
        <v>2863821</v>
      </c>
      <c r="Q8" s="2">
        <v>6608817</v>
      </c>
      <c r="R8" s="2">
        <v>6608817</v>
      </c>
      <c r="S8" s="2">
        <v>6608817</v>
      </c>
      <c r="T8" s="2">
        <v>6608817</v>
      </c>
      <c r="U8" s="2">
        <v>6608817</v>
      </c>
      <c r="V8" s="18">
        <v>6608817</v>
      </c>
      <c r="W8" s="19">
        <v>6608817</v>
      </c>
      <c r="X8" s="1"/>
      <c r="Y8" s="1"/>
      <c r="Z8" s="1"/>
      <c r="AA8" s="1"/>
      <c r="AB8" s="1"/>
      <c r="AC8" s="1"/>
      <c r="AD8" s="1"/>
      <c r="AE8" s="1"/>
      <c r="AF8" s="1"/>
      <c r="AG8" s="2">
        <f t="shared" si="1"/>
        <v>49125540</v>
      </c>
      <c r="AH8" s="3">
        <f t="shared" si="2"/>
        <v>0.67575757988429419</v>
      </c>
      <c r="AI8" s="4" t="s">
        <v>50</v>
      </c>
      <c r="AJ8" s="5"/>
      <c r="AK8" s="5"/>
      <c r="AL8" s="5"/>
      <c r="AM8" s="5"/>
      <c r="AN8" s="5"/>
      <c r="AO8" s="5">
        <v>12</v>
      </c>
      <c r="AP8" s="5">
        <v>7</v>
      </c>
      <c r="AQ8" s="6" t="s">
        <v>657</v>
      </c>
      <c r="AR8" s="7">
        <v>44446</v>
      </c>
      <c r="AS8" s="8">
        <v>6608817</v>
      </c>
      <c r="AT8" s="8">
        <v>6608817</v>
      </c>
      <c r="AU8" s="2">
        <f t="shared" si="3"/>
        <v>49125540</v>
      </c>
      <c r="AV8" s="2">
        <f t="shared" si="4"/>
        <v>23571447</v>
      </c>
      <c r="AW8" s="1"/>
      <c r="AX8" s="1"/>
    </row>
    <row r="9" spans="1:50" ht="81.75" customHeight="1" x14ac:dyDescent="0.25">
      <c r="A9" s="23" t="s">
        <v>73</v>
      </c>
      <c r="B9" s="1" t="s">
        <v>74</v>
      </c>
      <c r="C9" s="16" t="s">
        <v>75</v>
      </c>
      <c r="D9" s="1" t="s">
        <v>48</v>
      </c>
      <c r="E9" s="1">
        <v>11</v>
      </c>
      <c r="F9" s="8">
        <v>105006759</v>
      </c>
      <c r="G9" s="24" t="s">
        <v>76</v>
      </c>
      <c r="H9" s="1" t="s">
        <v>44</v>
      </c>
      <c r="I9" s="8">
        <v>0</v>
      </c>
      <c r="J9" s="8">
        <f t="shared" si="0"/>
        <v>105006759</v>
      </c>
      <c r="K9" s="14" t="s">
        <v>77</v>
      </c>
      <c r="L9" s="14" t="str">
        <f>K9</f>
        <v xml:space="preserve">ANGIE RAMIREZ CARREÑO </v>
      </c>
      <c r="M9" s="2">
        <f>J9</f>
        <v>105006759</v>
      </c>
      <c r="N9" s="2" t="str">
        <f>D9</f>
        <v>2 2. Meses</v>
      </c>
      <c r="O9" s="17">
        <f>E9</f>
        <v>11</v>
      </c>
      <c r="P9" s="8">
        <v>4136630</v>
      </c>
      <c r="Q9" s="2">
        <v>9546069</v>
      </c>
      <c r="R9" s="2">
        <v>9546069</v>
      </c>
      <c r="S9" s="2">
        <v>9546069</v>
      </c>
      <c r="T9" s="2">
        <v>9546069</v>
      </c>
      <c r="U9" s="2">
        <v>9546069</v>
      </c>
      <c r="V9" s="18">
        <v>9546069</v>
      </c>
      <c r="W9" s="19">
        <v>9546069</v>
      </c>
      <c r="X9" s="1"/>
      <c r="Y9" s="1"/>
      <c r="Z9" s="1"/>
      <c r="AA9" s="1"/>
      <c r="AB9" s="1"/>
      <c r="AC9" s="1"/>
      <c r="AD9" s="1"/>
      <c r="AE9" s="1"/>
      <c r="AF9" s="1"/>
      <c r="AG9" s="2">
        <f t="shared" si="1"/>
        <v>70959113</v>
      </c>
      <c r="AH9" s="3">
        <f t="shared" si="2"/>
        <v>0.67575757670989545</v>
      </c>
      <c r="AI9" s="4" t="s">
        <v>50</v>
      </c>
      <c r="AJ9" s="5"/>
      <c r="AK9" s="5"/>
      <c r="AL9" s="5"/>
      <c r="AM9" s="5"/>
      <c r="AN9" s="5"/>
      <c r="AO9" s="5">
        <v>12</v>
      </c>
      <c r="AP9" s="5">
        <v>7</v>
      </c>
      <c r="AQ9" s="6" t="s">
        <v>658</v>
      </c>
      <c r="AR9" s="7">
        <v>44445</v>
      </c>
      <c r="AS9" s="8">
        <v>9546069</v>
      </c>
      <c r="AT9" s="8">
        <v>9546069</v>
      </c>
      <c r="AU9" s="2">
        <f t="shared" si="3"/>
        <v>70959113</v>
      </c>
      <c r="AV9" s="2">
        <f t="shared" si="4"/>
        <v>34047646</v>
      </c>
      <c r="AW9" s="1"/>
      <c r="AX9" s="1"/>
    </row>
    <row r="10" spans="1:50" ht="81.75" customHeight="1" x14ac:dyDescent="0.25">
      <c r="A10" s="23" t="s">
        <v>78</v>
      </c>
      <c r="B10" s="1" t="s">
        <v>79</v>
      </c>
      <c r="C10" s="16" t="s">
        <v>80</v>
      </c>
      <c r="D10" s="1" t="s">
        <v>48</v>
      </c>
      <c r="E10" s="1">
        <v>11</v>
      </c>
      <c r="F10" s="8">
        <v>32309772</v>
      </c>
      <c r="G10" s="8">
        <v>2937252</v>
      </c>
      <c r="H10" s="1" t="s">
        <v>44</v>
      </c>
      <c r="I10" s="8">
        <v>0</v>
      </c>
      <c r="J10" s="8">
        <f t="shared" si="0"/>
        <v>32309772</v>
      </c>
      <c r="K10" s="14" t="s">
        <v>81</v>
      </c>
      <c r="L10" s="14" t="str">
        <f>K10</f>
        <v xml:space="preserve">LAURA VANESSA SANCHEZ CORONADO </v>
      </c>
      <c r="M10" s="2">
        <f>J10</f>
        <v>32309772</v>
      </c>
      <c r="N10" s="2" t="str">
        <f>D10</f>
        <v>2 2. Meses</v>
      </c>
      <c r="O10" s="17">
        <f>E10</f>
        <v>11</v>
      </c>
      <c r="P10" s="25">
        <v>1174901</v>
      </c>
      <c r="Q10" s="2">
        <v>2937252</v>
      </c>
      <c r="R10" s="2">
        <v>2937252</v>
      </c>
      <c r="S10" s="2">
        <v>2937252</v>
      </c>
      <c r="T10" s="2">
        <v>2937252</v>
      </c>
      <c r="U10" s="2">
        <v>2937252</v>
      </c>
      <c r="V10" s="18">
        <v>2937252</v>
      </c>
      <c r="W10" s="19">
        <v>2937252</v>
      </c>
      <c r="X10" s="1"/>
      <c r="Y10" s="1"/>
      <c r="Z10" s="1"/>
      <c r="AA10" s="1"/>
      <c r="AB10" s="1"/>
      <c r="AC10" s="1"/>
      <c r="AD10" s="1"/>
      <c r="AE10" s="1"/>
      <c r="AF10" s="1"/>
      <c r="AG10" s="2">
        <f t="shared" si="1"/>
        <v>21735665</v>
      </c>
      <c r="AH10" s="3">
        <f t="shared" si="2"/>
        <v>0.6727272789173504</v>
      </c>
      <c r="AI10" s="4" t="s">
        <v>50</v>
      </c>
      <c r="AJ10" s="5"/>
      <c r="AK10" s="5"/>
      <c r="AL10" s="5"/>
      <c r="AM10" s="5"/>
      <c r="AN10" s="5"/>
      <c r="AO10" s="5">
        <v>12</v>
      </c>
      <c r="AP10" s="5">
        <v>7</v>
      </c>
      <c r="AQ10" s="6" t="s">
        <v>659</v>
      </c>
      <c r="AR10" s="7">
        <v>44442</v>
      </c>
      <c r="AS10" s="8">
        <v>2937252</v>
      </c>
      <c r="AT10" s="8">
        <v>2937252</v>
      </c>
      <c r="AU10" s="2">
        <f t="shared" si="3"/>
        <v>21735665</v>
      </c>
      <c r="AV10" s="2">
        <f t="shared" si="4"/>
        <v>10574107</v>
      </c>
      <c r="AW10" s="1"/>
      <c r="AX10" s="1"/>
    </row>
    <row r="11" spans="1:50" ht="81.75" customHeight="1" x14ac:dyDescent="0.25">
      <c r="A11" s="23" t="s">
        <v>82</v>
      </c>
      <c r="B11" s="1" t="s">
        <v>83</v>
      </c>
      <c r="C11" s="16" t="s">
        <v>84</v>
      </c>
      <c r="D11" s="1" t="s">
        <v>48</v>
      </c>
      <c r="E11" s="1">
        <v>11</v>
      </c>
      <c r="F11" s="8">
        <v>88851873</v>
      </c>
      <c r="G11" s="8">
        <v>8077443</v>
      </c>
      <c r="H11" s="1" t="s">
        <v>44</v>
      </c>
      <c r="I11" s="8">
        <v>0</v>
      </c>
      <c r="J11" s="8">
        <f t="shared" si="0"/>
        <v>88851873</v>
      </c>
      <c r="K11" s="14" t="s">
        <v>85</v>
      </c>
      <c r="L11" s="14" t="str">
        <f>K11</f>
        <v>DIANA MARCELA PERNETT PORTACIO</v>
      </c>
      <c r="M11" s="2">
        <f>J11</f>
        <v>88851873</v>
      </c>
      <c r="N11" s="2" t="str">
        <f>D11</f>
        <v>2 2. Meses</v>
      </c>
      <c r="O11" s="17">
        <f>E11</f>
        <v>11</v>
      </c>
      <c r="P11" s="8">
        <v>3230977</v>
      </c>
      <c r="Q11" s="2">
        <v>8077443</v>
      </c>
      <c r="R11" s="2">
        <v>8077443</v>
      </c>
      <c r="S11" s="2">
        <v>8077443</v>
      </c>
      <c r="T11" s="2">
        <v>8077443</v>
      </c>
      <c r="U11" s="2">
        <v>8077443</v>
      </c>
      <c r="V11" s="18">
        <v>8077443</v>
      </c>
      <c r="W11" s="19">
        <v>8077443</v>
      </c>
      <c r="X11" s="1"/>
      <c r="Y11" s="1"/>
      <c r="Z11" s="1"/>
      <c r="AA11" s="1"/>
      <c r="AB11" s="1"/>
      <c r="AC11" s="1"/>
      <c r="AD11" s="1"/>
      <c r="AE11" s="1"/>
      <c r="AF11" s="1"/>
      <c r="AG11" s="2">
        <f t="shared" si="1"/>
        <v>59773078</v>
      </c>
      <c r="AH11" s="3">
        <f t="shared" si="2"/>
        <v>0.6727272704763354</v>
      </c>
      <c r="AI11" s="4" t="s">
        <v>50</v>
      </c>
      <c r="AJ11" s="5"/>
      <c r="AK11" s="5"/>
      <c r="AL11" s="5"/>
      <c r="AM11" s="5"/>
      <c r="AN11" s="5"/>
      <c r="AO11" s="5">
        <v>12</v>
      </c>
      <c r="AP11" s="5">
        <v>7</v>
      </c>
      <c r="AQ11" s="6" t="s">
        <v>660</v>
      </c>
      <c r="AR11" s="7">
        <v>44442</v>
      </c>
      <c r="AS11" s="8">
        <v>8077443</v>
      </c>
      <c r="AT11" s="8">
        <v>8077443</v>
      </c>
      <c r="AU11" s="2">
        <f t="shared" si="3"/>
        <v>59773078</v>
      </c>
      <c r="AV11" s="2">
        <f t="shared" si="4"/>
        <v>29078795</v>
      </c>
      <c r="AW11" s="1"/>
      <c r="AX11" s="1"/>
    </row>
    <row r="12" spans="1:50" ht="81.75" customHeight="1" x14ac:dyDescent="0.25">
      <c r="A12" s="23" t="s">
        <v>86</v>
      </c>
      <c r="B12" s="1" t="s">
        <v>87</v>
      </c>
      <c r="C12" s="16" t="s">
        <v>88</v>
      </c>
      <c r="D12" s="1" t="s">
        <v>48</v>
      </c>
      <c r="E12" s="1">
        <v>11</v>
      </c>
      <c r="F12" s="8">
        <v>88851873</v>
      </c>
      <c r="G12" s="8">
        <v>8077443</v>
      </c>
      <c r="H12" s="1" t="s">
        <v>44</v>
      </c>
      <c r="I12" s="8">
        <v>0</v>
      </c>
      <c r="J12" s="8">
        <f t="shared" si="0"/>
        <v>88851873</v>
      </c>
      <c r="K12" s="1" t="s">
        <v>89</v>
      </c>
      <c r="L12" s="14" t="str">
        <f>K12</f>
        <v>EDGAR JAVIER HERRERA ISAZA</v>
      </c>
      <c r="M12" s="2">
        <f>J12</f>
        <v>88851873</v>
      </c>
      <c r="N12" s="2" t="str">
        <f>D12</f>
        <v>2 2. Meses</v>
      </c>
      <c r="O12" s="17">
        <f>E12</f>
        <v>11</v>
      </c>
      <c r="P12" s="8">
        <v>4307970</v>
      </c>
      <c r="Q12" s="2">
        <v>8077443</v>
      </c>
      <c r="R12" s="1"/>
      <c r="S12" s="1"/>
      <c r="T12" s="1"/>
      <c r="U12" s="26"/>
      <c r="V12" s="18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">
        <f t="shared" si="1"/>
        <v>12385413</v>
      </c>
      <c r="AH12" s="3">
        <f t="shared" si="2"/>
        <v>0.13939394389581411</v>
      </c>
      <c r="AI12" s="4"/>
      <c r="AJ12" s="5"/>
      <c r="AK12" s="5"/>
      <c r="AL12" s="5"/>
      <c r="AM12" s="5"/>
      <c r="AN12" s="5"/>
      <c r="AO12" s="5">
        <v>12</v>
      </c>
      <c r="AP12" s="5">
        <v>2</v>
      </c>
      <c r="AQ12" s="6" t="e">
        <v>#N/A</v>
      </c>
      <c r="AR12" s="7" t="e">
        <v>#N/A</v>
      </c>
      <c r="AS12" s="8">
        <v>0</v>
      </c>
      <c r="AT12" s="8">
        <v>9546069</v>
      </c>
      <c r="AU12" s="2">
        <f t="shared" si="3"/>
        <v>12385413</v>
      </c>
      <c r="AV12" s="2">
        <f t="shared" si="4"/>
        <v>76466460</v>
      </c>
      <c r="AW12" s="1"/>
      <c r="AX12" s="1"/>
    </row>
    <row r="13" spans="1:50" ht="81.75" customHeight="1" x14ac:dyDescent="0.25">
      <c r="A13" s="23" t="s">
        <v>90</v>
      </c>
      <c r="B13" s="1" t="s">
        <v>91</v>
      </c>
      <c r="C13" s="16" t="s">
        <v>92</v>
      </c>
      <c r="D13" s="1" t="s">
        <v>48</v>
      </c>
      <c r="E13" s="1">
        <v>11</v>
      </c>
      <c r="F13" s="8">
        <v>105006759</v>
      </c>
      <c r="G13" s="8">
        <v>9546069</v>
      </c>
      <c r="H13" s="1" t="s">
        <v>44</v>
      </c>
      <c r="I13" s="8">
        <v>0</v>
      </c>
      <c r="J13" s="8">
        <f t="shared" si="0"/>
        <v>105006759</v>
      </c>
      <c r="K13" s="14" t="s">
        <v>93</v>
      </c>
      <c r="L13" s="14" t="str">
        <f>K13</f>
        <v>NICOL ANGELY ANDRADE PARADA</v>
      </c>
      <c r="M13" s="2">
        <f>J13</f>
        <v>105006759</v>
      </c>
      <c r="N13" s="2" t="str">
        <f>D13</f>
        <v>2 2. Meses</v>
      </c>
      <c r="O13" s="17">
        <f>E13</f>
        <v>11</v>
      </c>
      <c r="P13" s="8">
        <v>4136630</v>
      </c>
      <c r="Q13" s="2">
        <v>9546069</v>
      </c>
      <c r="R13" s="2">
        <v>9546069</v>
      </c>
      <c r="S13" s="2">
        <v>9546069</v>
      </c>
      <c r="T13" s="2">
        <v>9546069</v>
      </c>
      <c r="U13" s="2">
        <v>9546069</v>
      </c>
      <c r="V13" s="18">
        <v>9546069</v>
      </c>
      <c r="W13" s="19">
        <v>9546069</v>
      </c>
      <c r="X13" s="1"/>
      <c r="Y13" s="1"/>
      <c r="Z13" s="1"/>
      <c r="AA13" s="1"/>
      <c r="AB13" s="1"/>
      <c r="AC13" s="1"/>
      <c r="AD13" s="1"/>
      <c r="AE13" s="1"/>
      <c r="AF13" s="1"/>
      <c r="AG13" s="2">
        <f t="shared" si="1"/>
        <v>70959113</v>
      </c>
      <c r="AH13" s="3">
        <f t="shared" si="2"/>
        <v>0.67575757670989545</v>
      </c>
      <c r="AI13" s="4" t="s">
        <v>50</v>
      </c>
      <c r="AJ13" s="5"/>
      <c r="AK13" s="5"/>
      <c r="AL13" s="5"/>
      <c r="AM13" s="5"/>
      <c r="AN13" s="5"/>
      <c r="AO13" s="5">
        <v>12</v>
      </c>
      <c r="AP13" s="5">
        <v>8</v>
      </c>
      <c r="AQ13" s="6" t="s">
        <v>661</v>
      </c>
      <c r="AR13" s="7">
        <v>44446</v>
      </c>
      <c r="AS13" s="8">
        <v>9546069</v>
      </c>
      <c r="AT13" s="8">
        <v>9546069</v>
      </c>
      <c r="AU13" s="2">
        <f t="shared" si="3"/>
        <v>70959113</v>
      </c>
      <c r="AV13" s="2">
        <f t="shared" si="4"/>
        <v>34047646</v>
      </c>
      <c r="AW13" s="1"/>
      <c r="AX13" s="1"/>
    </row>
    <row r="14" spans="1:50" ht="81.75" customHeight="1" x14ac:dyDescent="0.25">
      <c r="A14" s="23" t="s">
        <v>94</v>
      </c>
      <c r="B14" s="1" t="s">
        <v>95</v>
      </c>
      <c r="C14" s="16" t="s">
        <v>96</v>
      </c>
      <c r="D14" s="1" t="s">
        <v>48</v>
      </c>
      <c r="E14" s="1">
        <v>11</v>
      </c>
      <c r="F14" s="8">
        <v>64619544</v>
      </c>
      <c r="G14" s="8">
        <v>5874504</v>
      </c>
      <c r="H14" s="1" t="s">
        <v>44</v>
      </c>
      <c r="I14" s="8">
        <v>0</v>
      </c>
      <c r="J14" s="8">
        <f t="shared" si="0"/>
        <v>64619544</v>
      </c>
      <c r="K14" s="14" t="s">
        <v>97</v>
      </c>
      <c r="L14" s="14" t="str">
        <f>K14</f>
        <v xml:space="preserve">ANDRÉS FELIPE FORERO OVIEDO </v>
      </c>
      <c r="M14" s="2">
        <f>J14</f>
        <v>64619544</v>
      </c>
      <c r="N14" s="2" t="str">
        <f>D14</f>
        <v>2 2. Meses</v>
      </c>
      <c r="O14" s="17">
        <f>E14</f>
        <v>11</v>
      </c>
      <c r="P14" s="8">
        <v>2153985</v>
      </c>
      <c r="Q14" s="2">
        <v>5874504</v>
      </c>
      <c r="R14" s="2">
        <v>5874504</v>
      </c>
      <c r="S14" s="2">
        <v>5874504</v>
      </c>
      <c r="T14" s="2">
        <v>5874504</v>
      </c>
      <c r="U14" s="2">
        <v>5874504</v>
      </c>
      <c r="V14" s="18">
        <v>5874504</v>
      </c>
      <c r="W14" s="19">
        <v>5874504</v>
      </c>
      <c r="X14" s="1"/>
      <c r="Y14" s="1"/>
      <c r="Z14" s="1"/>
      <c r="AA14" s="1"/>
      <c r="AB14" s="1"/>
      <c r="AC14" s="1"/>
      <c r="AD14" s="1"/>
      <c r="AE14" s="1"/>
      <c r="AF14" s="1"/>
      <c r="AG14" s="2">
        <f t="shared" si="1"/>
        <v>43275513</v>
      </c>
      <c r="AH14" s="3">
        <f t="shared" si="2"/>
        <v>0.66969697279200857</v>
      </c>
      <c r="AI14" s="4" t="s">
        <v>50</v>
      </c>
      <c r="AJ14" s="5"/>
      <c r="AK14" s="5"/>
      <c r="AL14" s="5"/>
      <c r="AM14" s="5"/>
      <c r="AN14" s="5"/>
      <c r="AO14" s="5">
        <v>12</v>
      </c>
      <c r="AP14" s="5">
        <v>7</v>
      </c>
      <c r="AQ14" s="6" t="s">
        <v>662</v>
      </c>
      <c r="AR14" s="7">
        <v>44442</v>
      </c>
      <c r="AS14" s="8">
        <v>5874504</v>
      </c>
      <c r="AT14" s="8">
        <v>5874504</v>
      </c>
      <c r="AU14" s="2">
        <f t="shared" si="3"/>
        <v>43275513</v>
      </c>
      <c r="AV14" s="2">
        <f t="shared" si="4"/>
        <v>21344031</v>
      </c>
      <c r="AW14" s="1"/>
      <c r="AX14" s="1"/>
    </row>
    <row r="15" spans="1:50" ht="81.75" customHeight="1" x14ac:dyDescent="0.25">
      <c r="A15" s="23" t="s">
        <v>98</v>
      </c>
      <c r="B15" s="1" t="s">
        <v>99</v>
      </c>
      <c r="C15" s="16" t="s">
        <v>100</v>
      </c>
      <c r="D15" s="1" t="s">
        <v>48</v>
      </c>
      <c r="E15" s="1">
        <v>3</v>
      </c>
      <c r="F15" s="8">
        <v>24232329</v>
      </c>
      <c r="G15" s="8">
        <v>8077443</v>
      </c>
      <c r="H15" s="1" t="s">
        <v>44</v>
      </c>
      <c r="I15" s="8">
        <v>0</v>
      </c>
      <c r="J15" s="8">
        <f t="shared" si="0"/>
        <v>24232329</v>
      </c>
      <c r="K15" s="14" t="s">
        <v>101</v>
      </c>
      <c r="L15" s="14" t="str">
        <f>K15</f>
        <v>MARÍA DEL PILAR ESCOBAR REMICIO</v>
      </c>
      <c r="M15" s="2">
        <f>J15</f>
        <v>24232329</v>
      </c>
      <c r="N15" s="2" t="str">
        <f>D15</f>
        <v>2 2. Meses</v>
      </c>
      <c r="O15" s="17">
        <f>E15</f>
        <v>3</v>
      </c>
      <c r="P15" s="8">
        <v>3230977</v>
      </c>
      <c r="Q15" s="2">
        <v>8077443</v>
      </c>
      <c r="R15" s="2">
        <v>8077443</v>
      </c>
      <c r="S15" s="2">
        <v>4846466</v>
      </c>
      <c r="T15" s="1"/>
      <c r="U15" s="26"/>
      <c r="V15" s="18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">
        <f t="shared" si="1"/>
        <v>24232329</v>
      </c>
      <c r="AH15" s="3">
        <f t="shared" si="2"/>
        <v>1</v>
      </c>
      <c r="AI15" s="4"/>
      <c r="AJ15" s="5"/>
      <c r="AK15" s="5"/>
      <c r="AL15" s="5"/>
      <c r="AM15" s="5"/>
      <c r="AN15" s="5"/>
      <c r="AO15" s="5">
        <v>4</v>
      </c>
      <c r="AP15" s="5">
        <v>4</v>
      </c>
      <c r="AQ15" s="6" t="e">
        <v>#N/A</v>
      </c>
      <c r="AR15" s="7" t="e">
        <v>#N/A</v>
      </c>
      <c r="AS15" s="8">
        <v>0</v>
      </c>
      <c r="AT15" s="8">
        <v>7343130</v>
      </c>
      <c r="AU15" s="2">
        <f t="shared" si="3"/>
        <v>24232329</v>
      </c>
      <c r="AV15" s="2">
        <f t="shared" si="4"/>
        <v>0</v>
      </c>
      <c r="AW15" s="1"/>
      <c r="AX15" s="1"/>
    </row>
    <row r="16" spans="1:50" ht="81.75" customHeight="1" x14ac:dyDescent="0.25">
      <c r="A16" s="23" t="s">
        <v>103</v>
      </c>
      <c r="B16" s="1" t="s">
        <v>104</v>
      </c>
      <c r="C16" s="16" t="s">
        <v>105</v>
      </c>
      <c r="D16" s="1" t="s">
        <v>48</v>
      </c>
      <c r="E16" s="1">
        <v>11</v>
      </c>
      <c r="F16" s="8">
        <v>32309772</v>
      </c>
      <c r="G16" s="8">
        <v>2937252</v>
      </c>
      <c r="H16" s="1" t="s">
        <v>44</v>
      </c>
      <c r="I16" s="8">
        <v>0</v>
      </c>
      <c r="J16" s="8">
        <f t="shared" si="0"/>
        <v>32309772</v>
      </c>
      <c r="K16" s="14" t="s">
        <v>106</v>
      </c>
      <c r="L16" s="14" t="str">
        <f>K16</f>
        <v xml:space="preserve">JUAN CARLOS ZORRO CORDERO </v>
      </c>
      <c r="M16" s="2">
        <f>J16</f>
        <v>32309772</v>
      </c>
      <c r="N16" s="2" t="str">
        <f>D16</f>
        <v>2 2. Meses</v>
      </c>
      <c r="O16" s="17">
        <f>E16</f>
        <v>11</v>
      </c>
      <c r="P16" s="8">
        <v>1174901</v>
      </c>
      <c r="Q16" s="2">
        <v>2937252</v>
      </c>
      <c r="R16" s="2">
        <v>2937252</v>
      </c>
      <c r="S16" s="2">
        <v>2937252</v>
      </c>
      <c r="T16" s="2">
        <v>2937252</v>
      </c>
      <c r="U16" s="2">
        <v>2937252</v>
      </c>
      <c r="V16" s="18">
        <v>2937252</v>
      </c>
      <c r="W16" s="19">
        <v>2937252</v>
      </c>
      <c r="X16" s="1"/>
      <c r="Y16" s="1"/>
      <c r="Z16" s="1"/>
      <c r="AA16" s="1"/>
      <c r="AB16" s="1"/>
      <c r="AC16" s="1"/>
      <c r="AD16" s="1"/>
      <c r="AE16" s="1"/>
      <c r="AF16" s="1"/>
      <c r="AG16" s="2">
        <f t="shared" si="1"/>
        <v>21735665</v>
      </c>
      <c r="AH16" s="3">
        <f t="shared" si="2"/>
        <v>0.6727272789173504</v>
      </c>
      <c r="AI16" s="4" t="s">
        <v>50</v>
      </c>
      <c r="AJ16" s="5"/>
      <c r="AK16" s="5"/>
      <c r="AL16" s="5"/>
      <c r="AM16" s="5"/>
      <c r="AN16" s="5"/>
      <c r="AO16" s="5">
        <v>12</v>
      </c>
      <c r="AP16" s="5">
        <v>9</v>
      </c>
      <c r="AQ16" s="6" t="s">
        <v>663</v>
      </c>
      <c r="AR16" s="7">
        <v>44441</v>
      </c>
      <c r="AS16" s="8">
        <v>2937252</v>
      </c>
      <c r="AT16" s="8">
        <v>2937252</v>
      </c>
      <c r="AU16" s="2">
        <f t="shared" si="3"/>
        <v>21735665</v>
      </c>
      <c r="AV16" s="2">
        <f t="shared" si="4"/>
        <v>10574107</v>
      </c>
      <c r="AW16" s="1"/>
      <c r="AX16" s="1"/>
    </row>
    <row r="17" spans="1:50" ht="81.75" customHeight="1" x14ac:dyDescent="0.25">
      <c r="A17" s="23" t="s">
        <v>107</v>
      </c>
      <c r="B17" s="1" t="s">
        <v>108</v>
      </c>
      <c r="C17" s="16" t="s">
        <v>109</v>
      </c>
      <c r="D17" s="1" t="s">
        <v>48</v>
      </c>
      <c r="E17" s="1">
        <v>11</v>
      </c>
      <c r="F17" s="8">
        <v>80774430</v>
      </c>
      <c r="G17" s="8">
        <v>7343130</v>
      </c>
      <c r="H17" s="1" t="s">
        <v>44</v>
      </c>
      <c r="I17" s="8">
        <v>0</v>
      </c>
      <c r="J17" s="8">
        <f t="shared" si="0"/>
        <v>80774430</v>
      </c>
      <c r="K17" s="14" t="s">
        <v>110</v>
      </c>
      <c r="L17" s="14" t="str">
        <f>K17</f>
        <v xml:space="preserve">JOSÉ JAVIER PINTO CASTAÑEDA </v>
      </c>
      <c r="M17" s="2">
        <f>J17</f>
        <v>80774430</v>
      </c>
      <c r="N17" s="2" t="str">
        <f>D17</f>
        <v>2 2. Meses</v>
      </c>
      <c r="O17" s="17">
        <f>E17</f>
        <v>11</v>
      </c>
      <c r="P17" s="8">
        <v>2937252</v>
      </c>
      <c r="Q17" s="2">
        <v>7343130</v>
      </c>
      <c r="R17" s="2">
        <v>7343130</v>
      </c>
      <c r="S17" s="2">
        <v>7343130</v>
      </c>
      <c r="T17" s="2">
        <v>7343130</v>
      </c>
      <c r="U17" s="2">
        <v>7343130</v>
      </c>
      <c r="V17" s="18">
        <v>7343130</v>
      </c>
      <c r="W17" s="19">
        <v>7343130</v>
      </c>
      <c r="X17" s="1"/>
      <c r="Y17" s="1"/>
      <c r="Z17" s="1"/>
      <c r="AA17" s="1"/>
      <c r="AB17" s="1"/>
      <c r="AC17" s="1"/>
      <c r="AD17" s="1"/>
      <c r="AE17" s="1"/>
      <c r="AF17" s="1"/>
      <c r="AG17" s="2">
        <f t="shared" si="1"/>
        <v>54339162</v>
      </c>
      <c r="AH17" s="3">
        <f t="shared" si="2"/>
        <v>0.67272727272727273</v>
      </c>
      <c r="AI17" s="4" t="s">
        <v>50</v>
      </c>
      <c r="AJ17" s="5"/>
      <c r="AK17" s="5"/>
      <c r="AL17" s="5"/>
      <c r="AM17" s="5"/>
      <c r="AN17" s="5"/>
      <c r="AO17" s="5">
        <v>12</v>
      </c>
      <c r="AP17" s="5">
        <v>7</v>
      </c>
      <c r="AQ17" s="6" t="s">
        <v>664</v>
      </c>
      <c r="AR17" s="7">
        <v>44442</v>
      </c>
      <c r="AS17" s="8">
        <v>7343130</v>
      </c>
      <c r="AT17" s="8">
        <v>7343130</v>
      </c>
      <c r="AU17" s="2">
        <f t="shared" si="3"/>
        <v>54339162</v>
      </c>
      <c r="AV17" s="2">
        <f t="shared" si="4"/>
        <v>26435268</v>
      </c>
      <c r="AW17" s="1"/>
      <c r="AX17" s="1"/>
    </row>
    <row r="18" spans="1:50" ht="81.75" customHeight="1" x14ac:dyDescent="0.25">
      <c r="A18" s="23" t="s">
        <v>111</v>
      </c>
      <c r="B18" s="1" t="s">
        <v>112</v>
      </c>
      <c r="C18" s="16" t="s">
        <v>113</v>
      </c>
      <c r="D18" s="1" t="s">
        <v>48</v>
      </c>
      <c r="E18" s="1">
        <v>11</v>
      </c>
      <c r="F18" s="8">
        <v>121161645</v>
      </c>
      <c r="G18" s="8">
        <v>11014695</v>
      </c>
      <c r="H18" s="1" t="s">
        <v>44</v>
      </c>
      <c r="I18" s="8">
        <v>0</v>
      </c>
      <c r="J18" s="8">
        <f t="shared" si="0"/>
        <v>121161645</v>
      </c>
      <c r="K18" s="14" t="s">
        <v>114</v>
      </c>
      <c r="L18" s="14" t="str">
        <f>K18</f>
        <v xml:space="preserve">GLADYS GUTIERREZ UPEGUI </v>
      </c>
      <c r="M18" s="2">
        <f>J18</f>
        <v>121161645</v>
      </c>
      <c r="N18" s="2" t="str">
        <f>D18</f>
        <v>2 2. Meses</v>
      </c>
      <c r="O18" s="17">
        <f>E18</f>
        <v>11</v>
      </c>
      <c r="P18" s="8">
        <v>4405878</v>
      </c>
      <c r="Q18" s="2">
        <v>11014695</v>
      </c>
      <c r="R18" s="2">
        <v>11014695</v>
      </c>
      <c r="S18" s="2">
        <v>11014695</v>
      </c>
      <c r="T18" s="2">
        <v>11014695</v>
      </c>
      <c r="U18" s="2">
        <v>11014695</v>
      </c>
      <c r="V18" s="18">
        <v>11014695</v>
      </c>
      <c r="W18" s="19">
        <v>11014695</v>
      </c>
      <c r="X18" s="1"/>
      <c r="Y18" s="1"/>
      <c r="Z18" s="1"/>
      <c r="AA18" s="1"/>
      <c r="AB18" s="1"/>
      <c r="AC18" s="1"/>
      <c r="AD18" s="1"/>
      <c r="AE18" s="1"/>
      <c r="AF18" s="1"/>
      <c r="AG18" s="2">
        <f t="shared" si="1"/>
        <v>81508743</v>
      </c>
      <c r="AH18" s="3">
        <f t="shared" si="2"/>
        <v>0.67272727272727273</v>
      </c>
      <c r="AI18" s="4" t="s">
        <v>50</v>
      </c>
      <c r="AJ18" s="5"/>
      <c r="AK18" s="5"/>
      <c r="AL18" s="5"/>
      <c r="AM18" s="5"/>
      <c r="AN18" s="5"/>
      <c r="AO18" s="5">
        <v>12</v>
      </c>
      <c r="AP18" s="5">
        <v>8</v>
      </c>
      <c r="AQ18" s="6" t="s">
        <v>665</v>
      </c>
      <c r="AR18" s="7">
        <v>44441</v>
      </c>
      <c r="AS18" s="8">
        <v>11014695</v>
      </c>
      <c r="AT18" s="8">
        <v>11014695</v>
      </c>
      <c r="AU18" s="2">
        <f t="shared" si="3"/>
        <v>81508743</v>
      </c>
      <c r="AV18" s="2">
        <f t="shared" si="4"/>
        <v>39652902</v>
      </c>
      <c r="AW18" s="1"/>
      <c r="AX18" s="1"/>
    </row>
    <row r="19" spans="1:50" ht="81.75" customHeight="1" x14ac:dyDescent="0.25">
      <c r="A19" s="23" t="s">
        <v>115</v>
      </c>
      <c r="B19" s="1" t="s">
        <v>116</v>
      </c>
      <c r="C19" s="16" t="s">
        <v>117</v>
      </c>
      <c r="D19" s="1" t="s">
        <v>48</v>
      </c>
      <c r="E19" s="1">
        <v>11</v>
      </c>
      <c r="F19" s="8">
        <v>105006759</v>
      </c>
      <c r="G19" s="8">
        <v>9546069</v>
      </c>
      <c r="H19" s="1" t="s">
        <v>118</v>
      </c>
      <c r="I19" s="8">
        <v>0</v>
      </c>
      <c r="J19" s="8">
        <f t="shared" si="0"/>
        <v>105006759</v>
      </c>
      <c r="K19" s="14" t="s">
        <v>119</v>
      </c>
      <c r="L19" s="14" t="str">
        <f>K19</f>
        <v xml:space="preserve">JOSÉ FRANCISCO ARIAS PACHÓN </v>
      </c>
      <c r="M19" s="2">
        <f>J19</f>
        <v>105006759</v>
      </c>
      <c r="N19" s="2" t="str">
        <f>D19</f>
        <v>2 2. Meses</v>
      </c>
      <c r="O19" s="17">
        <f>E19</f>
        <v>11</v>
      </c>
      <c r="P19" s="8">
        <v>4136630</v>
      </c>
      <c r="Q19" s="2">
        <v>9546069</v>
      </c>
      <c r="R19" s="2">
        <v>9546069</v>
      </c>
      <c r="S19" s="2">
        <v>9546069</v>
      </c>
      <c r="T19" s="2">
        <v>9546069</v>
      </c>
      <c r="U19" s="2">
        <v>9546069</v>
      </c>
      <c r="V19" s="18">
        <v>9546069</v>
      </c>
      <c r="W19" s="19">
        <v>9546069</v>
      </c>
      <c r="X19" s="1"/>
      <c r="Y19" s="1"/>
      <c r="Z19" s="1"/>
      <c r="AA19" s="1"/>
      <c r="AB19" s="1"/>
      <c r="AC19" s="1"/>
      <c r="AD19" s="1"/>
      <c r="AE19" s="1"/>
      <c r="AF19" s="1"/>
      <c r="AG19" s="2">
        <f t="shared" si="1"/>
        <v>70959113</v>
      </c>
      <c r="AH19" s="3">
        <f t="shared" si="2"/>
        <v>0.67575757670989545</v>
      </c>
      <c r="AI19" s="4" t="s">
        <v>50</v>
      </c>
      <c r="AJ19" s="5"/>
      <c r="AK19" s="5"/>
      <c r="AL19" s="5"/>
      <c r="AM19" s="5"/>
      <c r="AN19" s="5"/>
      <c r="AO19" s="5">
        <v>12</v>
      </c>
      <c r="AP19" s="5">
        <v>8</v>
      </c>
      <c r="AQ19" s="6" t="s">
        <v>666</v>
      </c>
      <c r="AR19" s="7">
        <v>44441</v>
      </c>
      <c r="AS19" s="8">
        <v>9546069</v>
      </c>
      <c r="AT19" s="8">
        <v>9546069</v>
      </c>
      <c r="AU19" s="2">
        <f t="shared" si="3"/>
        <v>70959113</v>
      </c>
      <c r="AV19" s="2">
        <f t="shared" si="4"/>
        <v>34047646</v>
      </c>
      <c r="AW19" s="1"/>
      <c r="AX19" s="1"/>
    </row>
    <row r="20" spans="1:50" ht="81.75" customHeight="1" x14ac:dyDescent="0.25">
      <c r="A20" s="23" t="s">
        <v>120</v>
      </c>
      <c r="B20" s="1" t="s">
        <v>121</v>
      </c>
      <c r="C20" s="16" t="s">
        <v>122</v>
      </c>
      <c r="D20" s="1" t="s">
        <v>48</v>
      </c>
      <c r="E20" s="1">
        <v>11</v>
      </c>
      <c r="F20" s="8">
        <v>88851873</v>
      </c>
      <c r="G20" s="8">
        <v>8077443</v>
      </c>
      <c r="H20" s="1" t="s">
        <v>118</v>
      </c>
      <c r="I20" s="8">
        <v>0</v>
      </c>
      <c r="J20" s="8">
        <f t="shared" si="0"/>
        <v>88851873</v>
      </c>
      <c r="K20" s="14" t="s">
        <v>123</v>
      </c>
      <c r="L20" s="14" t="str">
        <f>K20</f>
        <v xml:space="preserve">JORGE GYPSY SAAVEDRA CASALLAS </v>
      </c>
      <c r="M20" s="2">
        <f>J20</f>
        <v>88851873</v>
      </c>
      <c r="N20" s="2" t="str">
        <f>D20</f>
        <v>2 2. Meses</v>
      </c>
      <c r="O20" s="17">
        <f>E20</f>
        <v>11</v>
      </c>
      <c r="P20" s="8">
        <v>2961721</v>
      </c>
      <c r="Q20" s="2">
        <v>8077451</v>
      </c>
      <c r="R20" s="2">
        <v>8077443</v>
      </c>
      <c r="S20" s="2">
        <v>8077443</v>
      </c>
      <c r="T20" s="2">
        <v>8077443</v>
      </c>
      <c r="U20" s="2">
        <v>8077443</v>
      </c>
      <c r="V20" s="18">
        <v>8077443</v>
      </c>
      <c r="W20" s="19">
        <v>8077443</v>
      </c>
      <c r="X20" s="1"/>
      <c r="Y20" s="1"/>
      <c r="Z20" s="1"/>
      <c r="AA20" s="1"/>
      <c r="AB20" s="1"/>
      <c r="AC20" s="1"/>
      <c r="AD20" s="1"/>
      <c r="AE20" s="1"/>
      <c r="AF20" s="1"/>
      <c r="AG20" s="2">
        <f t="shared" si="1"/>
        <v>59503830</v>
      </c>
      <c r="AH20" s="3">
        <f t="shared" si="2"/>
        <v>0.66969696857150107</v>
      </c>
      <c r="AI20" s="4" t="s">
        <v>50</v>
      </c>
      <c r="AJ20" s="5"/>
      <c r="AK20" s="5"/>
      <c r="AL20" s="5"/>
      <c r="AM20" s="5"/>
      <c r="AN20" s="5"/>
      <c r="AO20" s="5">
        <v>12</v>
      </c>
      <c r="AP20" s="5">
        <v>7</v>
      </c>
      <c r="AQ20" s="6" t="s">
        <v>667</v>
      </c>
      <c r="AR20" s="7">
        <v>44446</v>
      </c>
      <c r="AS20" s="8">
        <v>8077443</v>
      </c>
      <c r="AT20" s="8">
        <v>8077443</v>
      </c>
      <c r="AU20" s="2">
        <f t="shared" si="3"/>
        <v>59503830</v>
      </c>
      <c r="AV20" s="2">
        <f t="shared" si="4"/>
        <v>29348043</v>
      </c>
      <c r="AW20" s="1"/>
      <c r="AX20" s="1"/>
    </row>
    <row r="21" spans="1:50" ht="81.75" customHeight="1" x14ac:dyDescent="0.25">
      <c r="A21" s="23" t="s">
        <v>124</v>
      </c>
      <c r="B21" s="1" t="s">
        <v>125</v>
      </c>
      <c r="C21" s="16" t="s">
        <v>126</v>
      </c>
      <c r="D21" s="1" t="s">
        <v>48</v>
      </c>
      <c r="E21" s="1">
        <v>10</v>
      </c>
      <c r="F21" s="8">
        <v>66088170</v>
      </c>
      <c r="G21" s="8">
        <v>6608817</v>
      </c>
      <c r="H21" s="1" t="s">
        <v>118</v>
      </c>
      <c r="I21" s="8">
        <v>0</v>
      </c>
      <c r="J21" s="8">
        <f t="shared" si="0"/>
        <v>66088170</v>
      </c>
      <c r="K21" s="14" t="s">
        <v>127</v>
      </c>
      <c r="L21" s="14" t="str">
        <f>K21</f>
        <v xml:space="preserve">YEISON MORENO GOMEZ </v>
      </c>
      <c r="M21" s="2">
        <f>J21</f>
        <v>66088170</v>
      </c>
      <c r="N21" s="2" t="str">
        <f>D21</f>
        <v>2 2. Meses</v>
      </c>
      <c r="O21" s="17">
        <f>E21</f>
        <v>10</v>
      </c>
      <c r="P21" s="8">
        <v>2423233</v>
      </c>
      <c r="Q21" s="2">
        <v>6608817</v>
      </c>
      <c r="R21" s="2">
        <v>6608817</v>
      </c>
      <c r="S21" s="2">
        <v>6608817</v>
      </c>
      <c r="T21" s="2">
        <v>6608817</v>
      </c>
      <c r="U21" s="2">
        <v>6608817</v>
      </c>
      <c r="V21" s="18">
        <v>6608817</v>
      </c>
      <c r="W21" s="19">
        <v>6608817</v>
      </c>
      <c r="X21" s="1"/>
      <c r="Y21" s="1"/>
      <c r="Z21" s="1"/>
      <c r="AA21" s="1"/>
      <c r="AB21" s="1"/>
      <c r="AC21" s="1"/>
      <c r="AD21" s="1"/>
      <c r="AE21" s="1"/>
      <c r="AF21" s="1"/>
      <c r="AG21" s="2">
        <f t="shared" si="1"/>
        <v>48684952</v>
      </c>
      <c r="AH21" s="3">
        <f t="shared" si="2"/>
        <v>0.73666666817979676</v>
      </c>
      <c r="AI21" s="4" t="s">
        <v>50</v>
      </c>
      <c r="AJ21" s="5"/>
      <c r="AK21" s="5"/>
      <c r="AL21" s="5"/>
      <c r="AM21" s="5"/>
      <c r="AN21" s="5"/>
      <c r="AO21" s="5">
        <v>11</v>
      </c>
      <c r="AP21" s="5">
        <v>7</v>
      </c>
      <c r="AQ21" s="6" t="s">
        <v>668</v>
      </c>
      <c r="AR21" s="7">
        <v>44445</v>
      </c>
      <c r="AS21" s="8">
        <v>6608817</v>
      </c>
      <c r="AT21" s="8">
        <v>6608817</v>
      </c>
      <c r="AU21" s="2">
        <f t="shared" si="3"/>
        <v>48684952</v>
      </c>
      <c r="AV21" s="2">
        <f t="shared" si="4"/>
        <v>17403218</v>
      </c>
      <c r="AW21" s="1"/>
      <c r="AX21" s="1"/>
    </row>
    <row r="22" spans="1:50" ht="81.75" customHeight="1" x14ac:dyDescent="0.25">
      <c r="A22" s="23" t="s">
        <v>128</v>
      </c>
      <c r="B22" s="1" t="s">
        <v>129</v>
      </c>
      <c r="C22" s="16" t="s">
        <v>130</v>
      </c>
      <c r="D22" s="1" t="s">
        <v>48</v>
      </c>
      <c r="E22" s="1">
        <v>6</v>
      </c>
      <c r="F22" s="8">
        <v>66088170</v>
      </c>
      <c r="G22" s="8">
        <v>11014695</v>
      </c>
      <c r="H22" s="1" t="s">
        <v>44</v>
      </c>
      <c r="I22" s="8">
        <v>0</v>
      </c>
      <c r="J22" s="8">
        <f t="shared" si="0"/>
        <v>66088170</v>
      </c>
      <c r="K22" s="14" t="s">
        <v>131</v>
      </c>
      <c r="L22" s="14" t="str">
        <f>K22</f>
        <v xml:space="preserve">JUAN CARLOS CEPEDA MONCADA </v>
      </c>
      <c r="M22" s="2">
        <f>J22</f>
        <v>66088170</v>
      </c>
      <c r="N22" s="2" t="str">
        <f>D22</f>
        <v>2 2. Meses</v>
      </c>
      <c r="O22" s="17">
        <f>E22</f>
        <v>6</v>
      </c>
      <c r="P22" s="8">
        <v>4038722</v>
      </c>
      <c r="Q22" s="2">
        <v>11014695</v>
      </c>
      <c r="R22" s="2">
        <v>11014695</v>
      </c>
      <c r="S22" s="2">
        <v>11014695</v>
      </c>
      <c r="T22" s="2">
        <v>11014695</v>
      </c>
      <c r="U22" s="2">
        <v>11014695</v>
      </c>
      <c r="V22" s="18">
        <v>6975973</v>
      </c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">
        <f t="shared" si="1"/>
        <v>66088170</v>
      </c>
      <c r="AH22" s="3">
        <f t="shared" si="2"/>
        <v>1</v>
      </c>
      <c r="AI22" s="4"/>
      <c r="AJ22" s="5"/>
      <c r="AK22" s="5"/>
      <c r="AL22" s="5"/>
      <c r="AM22" s="5"/>
      <c r="AN22" s="5"/>
      <c r="AO22" s="5">
        <v>7</v>
      </c>
      <c r="AP22" s="5">
        <v>6</v>
      </c>
      <c r="AQ22" s="6" t="s">
        <v>132</v>
      </c>
      <c r="AR22" s="7">
        <v>44417</v>
      </c>
      <c r="AS22" s="8">
        <v>6975973</v>
      </c>
      <c r="AT22" s="8">
        <v>2202939</v>
      </c>
      <c r="AU22" s="2">
        <f t="shared" si="3"/>
        <v>66088170</v>
      </c>
      <c r="AV22" s="2">
        <f t="shared" si="4"/>
        <v>0</v>
      </c>
      <c r="AW22" s="1"/>
      <c r="AX22" s="1"/>
    </row>
    <row r="23" spans="1:50" ht="81.75" customHeight="1" x14ac:dyDescent="0.25">
      <c r="A23" s="23" t="s">
        <v>133</v>
      </c>
      <c r="B23" s="1" t="s">
        <v>134</v>
      </c>
      <c r="C23" s="16" t="s">
        <v>135</v>
      </c>
      <c r="D23" s="1" t="s">
        <v>48</v>
      </c>
      <c r="E23" s="1">
        <v>11</v>
      </c>
      <c r="F23" s="8">
        <v>105006759</v>
      </c>
      <c r="G23" s="8">
        <v>9546069</v>
      </c>
      <c r="H23" s="1" t="s">
        <v>44</v>
      </c>
      <c r="I23" s="8">
        <v>0</v>
      </c>
      <c r="J23" s="8">
        <f t="shared" si="0"/>
        <v>105006759</v>
      </c>
      <c r="K23" s="14" t="s">
        <v>136</v>
      </c>
      <c r="L23" s="14" t="str">
        <f>K23</f>
        <v xml:space="preserve">LUIS ALEJANDRO ÁVILA ÁVILA </v>
      </c>
      <c r="M23" s="2">
        <f>J23</f>
        <v>105006759</v>
      </c>
      <c r="N23" s="2" t="str">
        <f>D23</f>
        <v>2 2. Meses</v>
      </c>
      <c r="O23" s="17">
        <f>E23</f>
        <v>11</v>
      </c>
      <c r="P23" s="8">
        <v>3500225</v>
      </c>
      <c r="Q23" s="2">
        <v>9546069</v>
      </c>
      <c r="R23" s="2">
        <v>9546069</v>
      </c>
      <c r="S23" s="2">
        <v>9546069</v>
      </c>
      <c r="T23" s="2">
        <v>9546069</v>
      </c>
      <c r="U23" s="2">
        <v>9546069</v>
      </c>
      <c r="V23" s="18">
        <v>9546069</v>
      </c>
      <c r="W23" s="19">
        <v>9546069</v>
      </c>
      <c r="X23" s="1"/>
      <c r="Y23" s="1"/>
      <c r="Z23" s="1"/>
      <c r="AA23" s="1"/>
      <c r="AB23" s="1"/>
      <c r="AC23" s="1"/>
      <c r="AD23" s="1"/>
      <c r="AE23" s="1"/>
      <c r="AF23" s="1"/>
      <c r="AG23" s="2">
        <f t="shared" si="1"/>
        <v>70322708</v>
      </c>
      <c r="AH23" s="3">
        <f t="shared" si="2"/>
        <v>0.66969696684001079</v>
      </c>
      <c r="AI23" s="4" t="s">
        <v>50</v>
      </c>
      <c r="AJ23" s="5"/>
      <c r="AK23" s="5"/>
      <c r="AL23" s="5"/>
      <c r="AM23" s="5"/>
      <c r="AN23" s="5"/>
      <c r="AO23" s="5">
        <v>12</v>
      </c>
      <c r="AP23" s="5">
        <v>8</v>
      </c>
      <c r="AQ23" s="6" t="s">
        <v>669</v>
      </c>
      <c r="AR23" s="7">
        <v>44446</v>
      </c>
      <c r="AS23" s="8">
        <v>9546069</v>
      </c>
      <c r="AT23" s="8">
        <v>9546069</v>
      </c>
      <c r="AU23" s="2">
        <f t="shared" si="3"/>
        <v>70322708</v>
      </c>
      <c r="AV23" s="2">
        <f t="shared" si="4"/>
        <v>34684051</v>
      </c>
      <c r="AW23" s="1"/>
      <c r="AX23" s="1"/>
    </row>
    <row r="24" spans="1:50" ht="81.75" customHeight="1" x14ac:dyDescent="0.25">
      <c r="A24" s="23" t="s">
        <v>137</v>
      </c>
      <c r="B24" s="1" t="s">
        <v>138</v>
      </c>
      <c r="C24" s="16" t="s">
        <v>139</v>
      </c>
      <c r="D24" s="1" t="s">
        <v>48</v>
      </c>
      <c r="E24" s="1">
        <v>9</v>
      </c>
      <c r="F24" s="8">
        <v>19826451</v>
      </c>
      <c r="G24" s="8">
        <v>2202939</v>
      </c>
      <c r="H24" s="1" t="s">
        <v>44</v>
      </c>
      <c r="I24" s="8">
        <v>0</v>
      </c>
      <c r="J24" s="8">
        <f t="shared" si="0"/>
        <v>19826451</v>
      </c>
      <c r="K24" s="14" t="s">
        <v>140</v>
      </c>
      <c r="L24" s="14" t="str">
        <f>K24</f>
        <v xml:space="preserve">MARIANA ALEJANDRA PIRAJAN SIERRA </v>
      </c>
      <c r="M24" s="2">
        <f>J24</f>
        <v>19826451</v>
      </c>
      <c r="N24" s="2" t="str">
        <f>D24</f>
        <v>2 2. Meses</v>
      </c>
      <c r="O24" s="17">
        <f>E24</f>
        <v>9</v>
      </c>
      <c r="P24" s="8">
        <v>734313</v>
      </c>
      <c r="Q24" s="2">
        <v>2202939</v>
      </c>
      <c r="R24" s="2">
        <v>2202939</v>
      </c>
      <c r="S24" s="2">
        <v>2202939</v>
      </c>
      <c r="T24" s="2">
        <v>2202939</v>
      </c>
      <c r="U24" s="2">
        <v>2202939</v>
      </c>
      <c r="V24" s="18">
        <v>2202939</v>
      </c>
      <c r="W24" s="19">
        <v>2202939</v>
      </c>
      <c r="X24" s="1"/>
      <c r="Y24" s="1"/>
      <c r="Z24" s="1"/>
      <c r="AA24" s="1"/>
      <c r="AB24" s="1"/>
      <c r="AC24" s="1"/>
      <c r="AD24" s="1"/>
      <c r="AE24" s="1"/>
      <c r="AF24" s="1"/>
      <c r="AG24" s="2">
        <f t="shared" si="1"/>
        <v>16154886</v>
      </c>
      <c r="AH24" s="3">
        <f t="shared" si="2"/>
        <v>0.81481481481481477</v>
      </c>
      <c r="AI24" s="4" t="s">
        <v>50</v>
      </c>
      <c r="AJ24" s="5"/>
      <c r="AK24" s="5"/>
      <c r="AL24" s="5"/>
      <c r="AM24" s="5"/>
      <c r="AN24" s="5"/>
      <c r="AO24" s="5">
        <v>10</v>
      </c>
      <c r="AP24" s="5">
        <v>7</v>
      </c>
      <c r="AQ24" s="6" t="s">
        <v>670</v>
      </c>
      <c r="AR24" s="7">
        <v>44449</v>
      </c>
      <c r="AS24" s="8">
        <v>2202939</v>
      </c>
      <c r="AT24" s="8">
        <v>2202939</v>
      </c>
      <c r="AU24" s="2">
        <f t="shared" si="3"/>
        <v>16154886</v>
      </c>
      <c r="AV24" s="2">
        <f t="shared" si="4"/>
        <v>3671565</v>
      </c>
      <c r="AW24" s="1"/>
      <c r="AX24" s="1"/>
    </row>
    <row r="25" spans="1:50" ht="81.75" customHeight="1" x14ac:dyDescent="0.25">
      <c r="A25" s="23" t="s">
        <v>141</v>
      </c>
      <c r="B25" s="1" t="s">
        <v>142</v>
      </c>
      <c r="C25" s="16" t="s">
        <v>143</v>
      </c>
      <c r="D25" s="1" t="s">
        <v>48</v>
      </c>
      <c r="E25" s="1">
        <v>11</v>
      </c>
      <c r="F25" s="8">
        <v>64619544</v>
      </c>
      <c r="G25" s="8">
        <v>5874504</v>
      </c>
      <c r="H25" s="1" t="s">
        <v>44</v>
      </c>
      <c r="I25" s="8">
        <v>0</v>
      </c>
      <c r="J25" s="8">
        <f t="shared" si="0"/>
        <v>64619544</v>
      </c>
      <c r="K25" s="14" t="s">
        <v>144</v>
      </c>
      <c r="L25" s="14" t="str">
        <f>K25</f>
        <v xml:space="preserve">MARÍA DEL PILAR MUÑOZ ALVAREZ </v>
      </c>
      <c r="M25" s="2">
        <f>J25</f>
        <v>64619544</v>
      </c>
      <c r="N25" s="2" t="str">
        <f>D25</f>
        <v>2 2. Meses</v>
      </c>
      <c r="O25" s="17">
        <f>E25</f>
        <v>11</v>
      </c>
      <c r="P25" s="8">
        <v>2153985</v>
      </c>
      <c r="Q25" s="2">
        <v>5874504</v>
      </c>
      <c r="R25" s="2">
        <v>5874504</v>
      </c>
      <c r="S25" s="2">
        <v>5874504</v>
      </c>
      <c r="T25" s="2">
        <v>5874504</v>
      </c>
      <c r="U25" s="2">
        <v>5874504</v>
      </c>
      <c r="V25" s="18">
        <v>5874504</v>
      </c>
      <c r="W25" s="19">
        <v>5874504</v>
      </c>
      <c r="X25" s="1"/>
      <c r="Y25" s="1"/>
      <c r="Z25" s="1"/>
      <c r="AA25" s="1"/>
      <c r="AB25" s="1"/>
      <c r="AC25" s="1"/>
      <c r="AD25" s="1"/>
      <c r="AE25" s="1"/>
      <c r="AF25" s="1"/>
      <c r="AG25" s="2">
        <f t="shared" si="1"/>
        <v>43275513</v>
      </c>
      <c r="AH25" s="3">
        <f t="shared" si="2"/>
        <v>0.66969697279200857</v>
      </c>
      <c r="AI25" s="4" t="s">
        <v>50</v>
      </c>
      <c r="AJ25" s="5"/>
      <c r="AK25" s="5"/>
      <c r="AL25" s="5"/>
      <c r="AM25" s="5"/>
      <c r="AN25" s="5"/>
      <c r="AO25" s="5">
        <v>12</v>
      </c>
      <c r="AP25" s="5">
        <v>8</v>
      </c>
      <c r="AQ25" s="6" t="s">
        <v>671</v>
      </c>
      <c r="AR25" s="7">
        <v>44441</v>
      </c>
      <c r="AS25" s="8">
        <v>5874504</v>
      </c>
      <c r="AT25" s="8">
        <v>5874504</v>
      </c>
      <c r="AU25" s="2">
        <f t="shared" si="3"/>
        <v>43275513</v>
      </c>
      <c r="AV25" s="2">
        <f t="shared" si="4"/>
        <v>21344031</v>
      </c>
      <c r="AW25" s="1"/>
      <c r="AX25" s="1"/>
    </row>
    <row r="26" spans="1:50" ht="81.75" customHeight="1" x14ac:dyDescent="0.25">
      <c r="A26" s="23" t="s">
        <v>145</v>
      </c>
      <c r="B26" s="1" t="s">
        <v>146</v>
      </c>
      <c r="C26" s="16" t="s">
        <v>147</v>
      </c>
      <c r="D26" s="1" t="s">
        <v>48</v>
      </c>
      <c r="E26" s="1">
        <v>11</v>
      </c>
      <c r="F26" s="8">
        <v>88851873</v>
      </c>
      <c r="G26" s="8">
        <v>8077443</v>
      </c>
      <c r="H26" s="1" t="s">
        <v>44</v>
      </c>
      <c r="I26" s="8">
        <v>0</v>
      </c>
      <c r="J26" s="8">
        <f t="shared" si="0"/>
        <v>88851873</v>
      </c>
      <c r="K26" s="14" t="s">
        <v>148</v>
      </c>
      <c r="L26" s="14" t="str">
        <f>K26</f>
        <v xml:space="preserve">ERIKA  MILEYDY MONROY ORTEGA </v>
      </c>
      <c r="M26" s="2">
        <f>J26</f>
        <v>88851873</v>
      </c>
      <c r="N26" s="2" t="str">
        <f>D26</f>
        <v>2 2. Meses</v>
      </c>
      <c r="O26" s="17">
        <f>E26</f>
        <v>11</v>
      </c>
      <c r="P26" s="8">
        <v>2961729</v>
      </c>
      <c r="Q26" s="2">
        <v>8077443</v>
      </c>
      <c r="R26" s="2">
        <v>8077443</v>
      </c>
      <c r="S26" s="2">
        <v>8077443</v>
      </c>
      <c r="T26" s="2">
        <v>8077443</v>
      </c>
      <c r="U26" s="2">
        <v>8077443</v>
      </c>
      <c r="V26" s="18">
        <v>8077443</v>
      </c>
      <c r="W26" s="19">
        <v>8077443</v>
      </c>
      <c r="X26" s="1"/>
      <c r="Y26" s="1"/>
      <c r="Z26" s="1"/>
      <c r="AA26" s="1"/>
      <c r="AB26" s="1"/>
      <c r="AC26" s="1"/>
      <c r="AD26" s="1"/>
      <c r="AE26" s="1"/>
      <c r="AF26" s="1"/>
      <c r="AG26" s="2">
        <f t="shared" si="1"/>
        <v>59503830</v>
      </c>
      <c r="AH26" s="3">
        <f t="shared" si="2"/>
        <v>0.66969696857150107</v>
      </c>
      <c r="AI26" s="4" t="s">
        <v>50</v>
      </c>
      <c r="AJ26" s="5"/>
      <c r="AK26" s="5"/>
      <c r="AL26" s="5"/>
      <c r="AM26" s="5"/>
      <c r="AN26" s="5"/>
      <c r="AO26" s="5">
        <v>12</v>
      </c>
      <c r="AP26" s="5">
        <v>7</v>
      </c>
      <c r="AQ26" s="6" t="s">
        <v>672</v>
      </c>
      <c r="AR26" s="7">
        <v>44442</v>
      </c>
      <c r="AS26" s="8">
        <v>8077443</v>
      </c>
      <c r="AT26" s="8">
        <v>8077443</v>
      </c>
      <c r="AU26" s="2">
        <f t="shared" si="3"/>
        <v>59503830</v>
      </c>
      <c r="AV26" s="2">
        <f t="shared" si="4"/>
        <v>29348043</v>
      </c>
      <c r="AW26" s="1"/>
      <c r="AX26" s="1"/>
    </row>
    <row r="27" spans="1:50" ht="96" customHeight="1" x14ac:dyDescent="0.25">
      <c r="A27" s="23" t="s">
        <v>149</v>
      </c>
      <c r="B27" s="1" t="s">
        <v>150</v>
      </c>
      <c r="C27" s="16" t="s">
        <v>151</v>
      </c>
      <c r="D27" s="1" t="s">
        <v>48</v>
      </c>
      <c r="E27" s="1">
        <v>11</v>
      </c>
      <c r="F27" s="8">
        <v>88851873</v>
      </c>
      <c r="G27" s="8">
        <v>8077443</v>
      </c>
      <c r="H27" s="1" t="s">
        <v>58</v>
      </c>
      <c r="I27" s="8">
        <v>0</v>
      </c>
      <c r="J27" s="8">
        <f t="shared" si="0"/>
        <v>88851873</v>
      </c>
      <c r="K27" s="14" t="s">
        <v>152</v>
      </c>
      <c r="L27" s="14" t="str">
        <f>K27</f>
        <v>DAVIES BATEMAN GARCÍA CARDOZO</v>
      </c>
      <c r="M27" s="2">
        <f>J27</f>
        <v>88851873</v>
      </c>
      <c r="N27" s="2" t="str">
        <f>D27</f>
        <v>2 2. Meses</v>
      </c>
      <c r="O27" s="17">
        <f>E27</f>
        <v>11</v>
      </c>
      <c r="P27" s="8">
        <v>2692481</v>
      </c>
      <c r="Q27" s="2">
        <v>8077443</v>
      </c>
      <c r="R27" s="2">
        <v>8077443</v>
      </c>
      <c r="S27" s="2">
        <v>8077443</v>
      </c>
      <c r="T27" s="2">
        <v>8077443</v>
      </c>
      <c r="U27" s="2">
        <v>8077443</v>
      </c>
      <c r="V27" s="18">
        <v>8077443</v>
      </c>
      <c r="W27" s="19">
        <v>8077443</v>
      </c>
      <c r="X27" s="1"/>
      <c r="Y27" s="1"/>
      <c r="Z27" s="1"/>
      <c r="AA27" s="1"/>
      <c r="AB27" s="1"/>
      <c r="AC27" s="1"/>
      <c r="AD27" s="1"/>
      <c r="AE27" s="1"/>
      <c r="AF27" s="1"/>
      <c r="AG27" s="2">
        <f t="shared" si="1"/>
        <v>59234582</v>
      </c>
      <c r="AH27" s="3">
        <f t="shared" si="2"/>
        <v>0.66666666666666663</v>
      </c>
      <c r="AI27" s="4" t="s">
        <v>50</v>
      </c>
      <c r="AJ27" s="5"/>
      <c r="AK27" s="5"/>
      <c r="AL27" s="5"/>
      <c r="AM27" s="5"/>
      <c r="AN27" s="5"/>
      <c r="AO27" s="5">
        <v>12</v>
      </c>
      <c r="AP27" s="5">
        <v>7</v>
      </c>
      <c r="AQ27" s="6" t="s">
        <v>673</v>
      </c>
      <c r="AR27" s="7">
        <v>44446</v>
      </c>
      <c r="AS27" s="8">
        <v>8077443</v>
      </c>
      <c r="AT27" s="8">
        <v>8077443</v>
      </c>
      <c r="AU27" s="2">
        <f t="shared" si="3"/>
        <v>59234582</v>
      </c>
      <c r="AV27" s="2">
        <f t="shared" si="4"/>
        <v>29617291</v>
      </c>
      <c r="AW27" s="1"/>
      <c r="AX27" s="1"/>
    </row>
    <row r="28" spans="1:50" ht="108" customHeight="1" x14ac:dyDescent="0.25">
      <c r="A28" s="23" t="s">
        <v>153</v>
      </c>
      <c r="B28" s="1" t="s">
        <v>154</v>
      </c>
      <c r="C28" s="16" t="s">
        <v>155</v>
      </c>
      <c r="D28" s="1" t="s">
        <v>48</v>
      </c>
      <c r="E28" s="1">
        <v>11</v>
      </c>
      <c r="F28" s="8">
        <v>88851873</v>
      </c>
      <c r="G28" s="8">
        <v>8077443</v>
      </c>
      <c r="H28" s="1" t="s">
        <v>44</v>
      </c>
      <c r="I28" s="8">
        <v>0</v>
      </c>
      <c r="J28" s="8">
        <f t="shared" si="0"/>
        <v>88851873</v>
      </c>
      <c r="K28" s="14" t="s">
        <v>156</v>
      </c>
      <c r="L28" s="14" t="str">
        <f>K28</f>
        <v>YENNY ESTEPA HURTADO</v>
      </c>
      <c r="M28" s="2">
        <f>J28</f>
        <v>88851873</v>
      </c>
      <c r="N28" s="2" t="str">
        <f>D28</f>
        <v>2 2. Meses</v>
      </c>
      <c r="O28" s="17">
        <f>E28</f>
        <v>11</v>
      </c>
      <c r="P28" s="8">
        <v>2961729</v>
      </c>
      <c r="Q28" s="2">
        <v>8077443</v>
      </c>
      <c r="R28" s="2">
        <v>8077443</v>
      </c>
      <c r="S28" s="2">
        <v>8077443</v>
      </c>
      <c r="T28" s="2">
        <v>8077443</v>
      </c>
      <c r="U28" s="2">
        <v>8077443</v>
      </c>
      <c r="V28" s="18">
        <v>8077443</v>
      </c>
      <c r="W28" s="19">
        <v>8077443</v>
      </c>
      <c r="X28" s="1"/>
      <c r="Y28" s="1"/>
      <c r="Z28" s="1"/>
      <c r="AA28" s="1"/>
      <c r="AB28" s="1"/>
      <c r="AC28" s="1"/>
      <c r="AD28" s="1"/>
      <c r="AE28" s="1"/>
      <c r="AF28" s="1"/>
      <c r="AG28" s="2">
        <f t="shared" si="1"/>
        <v>59503830</v>
      </c>
      <c r="AH28" s="3">
        <f t="shared" si="2"/>
        <v>0.66969696857150107</v>
      </c>
      <c r="AI28" s="4" t="s">
        <v>50</v>
      </c>
      <c r="AJ28" s="5"/>
      <c r="AK28" s="5"/>
      <c r="AL28" s="5"/>
      <c r="AM28" s="5"/>
      <c r="AN28" s="5"/>
      <c r="AO28" s="5">
        <v>12</v>
      </c>
      <c r="AP28" s="5">
        <v>7</v>
      </c>
      <c r="AQ28" s="6" t="s">
        <v>674</v>
      </c>
      <c r="AR28" s="7">
        <v>44448</v>
      </c>
      <c r="AS28" s="8">
        <v>8077443</v>
      </c>
      <c r="AT28" s="8">
        <v>8077443</v>
      </c>
      <c r="AU28" s="2">
        <f t="shared" si="3"/>
        <v>59503830</v>
      </c>
      <c r="AV28" s="2">
        <f t="shared" si="4"/>
        <v>29348043</v>
      </c>
      <c r="AW28" s="1"/>
      <c r="AX28" s="1"/>
    </row>
    <row r="29" spans="1:50" ht="84" customHeight="1" x14ac:dyDescent="0.25">
      <c r="A29" s="23" t="s">
        <v>157</v>
      </c>
      <c r="B29" s="1" t="s">
        <v>158</v>
      </c>
      <c r="C29" s="16" t="s">
        <v>159</v>
      </c>
      <c r="D29" s="1" t="s">
        <v>48</v>
      </c>
      <c r="E29" s="1">
        <v>11</v>
      </c>
      <c r="F29" s="8">
        <v>88851873</v>
      </c>
      <c r="G29" s="8">
        <v>8077443</v>
      </c>
      <c r="H29" s="1" t="s">
        <v>44</v>
      </c>
      <c r="I29" s="8">
        <v>0</v>
      </c>
      <c r="J29" s="8">
        <f t="shared" si="0"/>
        <v>88851873</v>
      </c>
      <c r="K29" s="14" t="s">
        <v>160</v>
      </c>
      <c r="L29" s="14" t="str">
        <f>K29</f>
        <v>JESICA ALEJANDRA SIERRA RABIA</v>
      </c>
      <c r="M29" s="2">
        <f>J29</f>
        <v>88851873</v>
      </c>
      <c r="N29" s="2" t="str">
        <f>D29</f>
        <v>2 2. Meses</v>
      </c>
      <c r="O29" s="17">
        <f>E29</f>
        <v>11</v>
      </c>
      <c r="P29" s="8">
        <v>2961729</v>
      </c>
      <c r="Q29" s="2">
        <v>8077443</v>
      </c>
      <c r="R29" s="2">
        <v>8077443</v>
      </c>
      <c r="S29" s="2">
        <v>8077443</v>
      </c>
      <c r="T29" s="2">
        <v>8077443</v>
      </c>
      <c r="U29" s="2">
        <v>8077443</v>
      </c>
      <c r="V29" s="18">
        <v>8077443</v>
      </c>
      <c r="W29" s="19">
        <v>8077443</v>
      </c>
      <c r="X29" s="1"/>
      <c r="Y29" s="1"/>
      <c r="Z29" s="1"/>
      <c r="AA29" s="1"/>
      <c r="AB29" s="1"/>
      <c r="AC29" s="1"/>
      <c r="AD29" s="1"/>
      <c r="AE29" s="1"/>
      <c r="AF29" s="1"/>
      <c r="AG29" s="2">
        <f t="shared" si="1"/>
        <v>59503830</v>
      </c>
      <c r="AH29" s="3">
        <f t="shared" si="2"/>
        <v>0.66969696857150107</v>
      </c>
      <c r="AI29" s="4" t="s">
        <v>50</v>
      </c>
      <c r="AJ29" s="5"/>
      <c r="AK29" s="5"/>
      <c r="AL29" s="5"/>
      <c r="AM29" s="5"/>
      <c r="AN29" s="5"/>
      <c r="AO29" s="5">
        <v>12</v>
      </c>
      <c r="AP29" s="5">
        <v>7</v>
      </c>
      <c r="AQ29" s="6" t="s">
        <v>675</v>
      </c>
      <c r="AR29" s="7">
        <v>44442</v>
      </c>
      <c r="AS29" s="8">
        <v>8077443</v>
      </c>
      <c r="AT29" s="8">
        <v>8077443</v>
      </c>
      <c r="AU29" s="2">
        <f t="shared" si="3"/>
        <v>59503830</v>
      </c>
      <c r="AV29" s="2">
        <f t="shared" si="4"/>
        <v>29348043</v>
      </c>
      <c r="AW29" s="1"/>
      <c r="AX29" s="1"/>
    </row>
    <row r="30" spans="1:50" ht="108" customHeight="1" x14ac:dyDescent="0.25">
      <c r="A30" s="23" t="s">
        <v>161</v>
      </c>
      <c r="B30" s="1" t="s">
        <v>162</v>
      </c>
      <c r="C30" s="16" t="s">
        <v>163</v>
      </c>
      <c r="D30" s="1" t="s">
        <v>48</v>
      </c>
      <c r="E30" s="1">
        <v>11</v>
      </c>
      <c r="F30" s="8">
        <v>145393974</v>
      </c>
      <c r="G30" s="8">
        <v>13217634</v>
      </c>
      <c r="H30" s="1" t="s">
        <v>44</v>
      </c>
      <c r="I30" s="8">
        <v>0</v>
      </c>
      <c r="J30" s="8">
        <f t="shared" si="0"/>
        <v>145393974</v>
      </c>
      <c r="K30" s="14" t="s">
        <v>164</v>
      </c>
      <c r="L30" s="14" t="str">
        <f>K30</f>
        <v>JUAN JOSÉ GÓMEZ URUEÑA</v>
      </c>
      <c r="M30" s="2">
        <f>J30</f>
        <v>145393974</v>
      </c>
      <c r="N30" s="2" t="str">
        <f>D30</f>
        <v>2 2. Meses</v>
      </c>
      <c r="O30" s="17">
        <f>E30</f>
        <v>11</v>
      </c>
      <c r="P30" s="8">
        <v>4846466</v>
      </c>
      <c r="Q30" s="2">
        <v>13217634</v>
      </c>
      <c r="R30" s="2">
        <v>13217634</v>
      </c>
      <c r="S30" s="2">
        <v>13217634</v>
      </c>
      <c r="T30" s="2">
        <v>13217634</v>
      </c>
      <c r="U30" s="2">
        <v>13217634</v>
      </c>
      <c r="V30" s="18">
        <v>13217634</v>
      </c>
      <c r="W30" s="19">
        <v>13217634</v>
      </c>
      <c r="X30" s="1"/>
      <c r="Y30" s="1"/>
      <c r="Z30" s="1"/>
      <c r="AA30" s="1"/>
      <c r="AB30" s="1"/>
      <c r="AC30" s="1"/>
      <c r="AD30" s="1"/>
      <c r="AE30" s="1"/>
      <c r="AF30" s="1"/>
      <c r="AG30" s="2">
        <f t="shared" si="1"/>
        <v>97369904</v>
      </c>
      <c r="AH30" s="3">
        <f t="shared" si="2"/>
        <v>0.66969697107254256</v>
      </c>
      <c r="AI30" s="4" t="s">
        <v>50</v>
      </c>
      <c r="AJ30" s="5"/>
      <c r="AK30" s="5"/>
      <c r="AL30" s="5"/>
      <c r="AM30" s="5"/>
      <c r="AN30" s="5"/>
      <c r="AO30" s="5">
        <v>12</v>
      </c>
      <c r="AP30" s="5">
        <v>8</v>
      </c>
      <c r="AQ30" s="6" t="s">
        <v>676</v>
      </c>
      <c r="AR30" s="7">
        <v>44446</v>
      </c>
      <c r="AS30" s="8">
        <v>13217634</v>
      </c>
      <c r="AT30" s="8">
        <v>13217634</v>
      </c>
      <c r="AU30" s="2">
        <f t="shared" si="3"/>
        <v>97369904</v>
      </c>
      <c r="AV30" s="2">
        <f t="shared" si="4"/>
        <v>48024070</v>
      </c>
      <c r="AW30" s="1"/>
      <c r="AX30" s="1"/>
    </row>
    <row r="31" spans="1:50" ht="96" customHeight="1" x14ac:dyDescent="0.25">
      <c r="A31" s="23" t="s">
        <v>165</v>
      </c>
      <c r="B31" s="1" t="s">
        <v>166</v>
      </c>
      <c r="C31" s="16" t="s">
        <v>167</v>
      </c>
      <c r="D31" s="1" t="s">
        <v>48</v>
      </c>
      <c r="E31" s="1">
        <v>11</v>
      </c>
      <c r="F31" s="8">
        <v>88851873</v>
      </c>
      <c r="G31" s="8">
        <v>8077443</v>
      </c>
      <c r="H31" s="1" t="s">
        <v>58</v>
      </c>
      <c r="I31" s="8">
        <v>0</v>
      </c>
      <c r="J31" s="8">
        <f t="shared" si="0"/>
        <v>88851873</v>
      </c>
      <c r="K31" s="14" t="s">
        <v>168</v>
      </c>
      <c r="L31" s="14" t="str">
        <f>K31</f>
        <v>EDMUNDO MERCED TONCEL ROSADO</v>
      </c>
      <c r="M31" s="2">
        <f>J31</f>
        <v>88851873</v>
      </c>
      <c r="N31" s="2" t="str">
        <f>D31</f>
        <v>2 2. Meses</v>
      </c>
      <c r="O31" s="17">
        <v>330</v>
      </c>
      <c r="P31" s="8">
        <v>2692481</v>
      </c>
      <c r="Q31" s="2">
        <v>8077443</v>
      </c>
      <c r="R31" s="2">
        <v>8077443</v>
      </c>
      <c r="S31" s="2">
        <v>8077443</v>
      </c>
      <c r="T31" s="2">
        <v>8077443</v>
      </c>
      <c r="U31" s="2">
        <v>8077443</v>
      </c>
      <c r="V31" s="18">
        <v>8077443</v>
      </c>
      <c r="W31" s="19">
        <v>8077443</v>
      </c>
      <c r="X31" s="1"/>
      <c r="Y31" s="1"/>
      <c r="Z31" s="1"/>
      <c r="AA31" s="1"/>
      <c r="AB31" s="1"/>
      <c r="AC31" s="1"/>
      <c r="AD31" s="1"/>
      <c r="AE31" s="1"/>
      <c r="AF31" s="1"/>
      <c r="AG31" s="2">
        <f t="shared" si="1"/>
        <v>59234582</v>
      </c>
      <c r="AH31" s="3">
        <f t="shared" si="2"/>
        <v>0.66666666666666663</v>
      </c>
      <c r="AI31" s="4" t="s">
        <v>50</v>
      </c>
      <c r="AJ31" s="5"/>
      <c r="AK31" s="5"/>
      <c r="AL31" s="5"/>
      <c r="AM31" s="5"/>
      <c r="AN31" s="5"/>
      <c r="AO31" s="5">
        <v>12</v>
      </c>
      <c r="AP31" s="5">
        <v>7</v>
      </c>
      <c r="AQ31" s="6" t="s">
        <v>677</v>
      </c>
      <c r="AR31" s="7">
        <v>44445</v>
      </c>
      <c r="AS31" s="8">
        <v>8077443</v>
      </c>
      <c r="AT31" s="8">
        <v>8077443</v>
      </c>
      <c r="AU31" s="2">
        <f t="shared" si="3"/>
        <v>59234582</v>
      </c>
      <c r="AV31" s="2">
        <f t="shared" si="4"/>
        <v>29617291</v>
      </c>
      <c r="AW31" s="1"/>
      <c r="AX31" s="1"/>
    </row>
    <row r="32" spans="1:50" ht="72" customHeight="1" x14ac:dyDescent="0.25">
      <c r="A32" s="23" t="s">
        <v>169</v>
      </c>
      <c r="B32" s="1" t="s">
        <v>170</v>
      </c>
      <c r="C32" s="16" t="s">
        <v>171</v>
      </c>
      <c r="D32" s="1" t="s">
        <v>48</v>
      </c>
      <c r="E32" s="1">
        <v>11</v>
      </c>
      <c r="F32" s="8">
        <v>88851873</v>
      </c>
      <c r="G32" s="8">
        <v>8077443</v>
      </c>
      <c r="H32" s="1" t="s">
        <v>58</v>
      </c>
      <c r="I32" s="8">
        <v>0</v>
      </c>
      <c r="J32" s="8">
        <f t="shared" si="0"/>
        <v>88851873</v>
      </c>
      <c r="K32" s="14" t="s">
        <v>172</v>
      </c>
      <c r="L32" s="14" t="str">
        <f>K32</f>
        <v xml:space="preserve">PAOLA ANDREA GÓMEZ VELEZ </v>
      </c>
      <c r="M32" s="2">
        <f>J32</f>
        <v>88851873</v>
      </c>
      <c r="N32" s="2" t="str">
        <f>D32</f>
        <v>2 2. Meses</v>
      </c>
      <c r="O32" s="17">
        <f>E32</f>
        <v>11</v>
      </c>
      <c r="P32" s="8">
        <v>2423233</v>
      </c>
      <c r="Q32" s="2">
        <v>8077443</v>
      </c>
      <c r="R32" s="2">
        <v>8077443</v>
      </c>
      <c r="S32" s="2">
        <v>8077443</v>
      </c>
      <c r="T32" s="2">
        <v>8077443</v>
      </c>
      <c r="U32" s="2">
        <v>8077443</v>
      </c>
      <c r="V32" s="18">
        <v>8077443</v>
      </c>
      <c r="W32" s="19">
        <v>8077443</v>
      </c>
      <c r="X32" s="1"/>
      <c r="Y32" s="1"/>
      <c r="Z32" s="1"/>
      <c r="AA32" s="1"/>
      <c r="AB32" s="1"/>
      <c r="AC32" s="1"/>
      <c r="AD32" s="1"/>
      <c r="AE32" s="1"/>
      <c r="AF32" s="1"/>
      <c r="AG32" s="2">
        <f t="shared" si="1"/>
        <v>58965334</v>
      </c>
      <c r="AH32" s="3">
        <f t="shared" si="2"/>
        <v>0.6636363647618323</v>
      </c>
      <c r="AI32" s="4" t="s">
        <v>50</v>
      </c>
      <c r="AJ32" s="5"/>
      <c r="AK32" s="5"/>
      <c r="AL32" s="5"/>
      <c r="AM32" s="5"/>
      <c r="AN32" s="5"/>
      <c r="AO32" s="5">
        <v>12</v>
      </c>
      <c r="AP32" s="5">
        <v>8</v>
      </c>
      <c r="AQ32" s="6" t="s">
        <v>678</v>
      </c>
      <c r="AR32" s="7">
        <v>44442</v>
      </c>
      <c r="AS32" s="8">
        <v>8077443</v>
      </c>
      <c r="AT32" s="8">
        <v>8077443</v>
      </c>
      <c r="AU32" s="2">
        <f t="shared" si="3"/>
        <v>58965334</v>
      </c>
      <c r="AV32" s="2">
        <f t="shared" si="4"/>
        <v>29886539</v>
      </c>
      <c r="AW32" s="1"/>
      <c r="AX32" s="1"/>
    </row>
    <row r="33" spans="1:50" ht="72" customHeight="1" x14ac:dyDescent="0.25">
      <c r="A33" s="23" t="s">
        <v>173</v>
      </c>
      <c r="B33" s="1" t="s">
        <v>174</v>
      </c>
      <c r="C33" s="16" t="s">
        <v>175</v>
      </c>
      <c r="D33" s="1" t="s">
        <v>48</v>
      </c>
      <c r="E33" s="1">
        <v>11</v>
      </c>
      <c r="F33" s="8">
        <v>56542101</v>
      </c>
      <c r="G33" s="8">
        <v>5140191</v>
      </c>
      <c r="H33" s="1" t="s">
        <v>44</v>
      </c>
      <c r="I33" s="8">
        <v>0</v>
      </c>
      <c r="J33" s="8">
        <f t="shared" si="0"/>
        <v>56542101</v>
      </c>
      <c r="K33" s="14" t="s">
        <v>176</v>
      </c>
      <c r="L33" s="14" t="str">
        <f>K33</f>
        <v xml:space="preserve">ANGIE PAOLA JARA RUBIANO </v>
      </c>
      <c r="M33" s="2">
        <f>J33</f>
        <v>56542101</v>
      </c>
      <c r="N33" s="2" t="str">
        <f>D33</f>
        <v>2 2. Meses</v>
      </c>
      <c r="O33" s="17">
        <f>E33</f>
        <v>11</v>
      </c>
      <c r="P33" s="8">
        <v>1542057</v>
      </c>
      <c r="Q33" s="2">
        <v>5140191</v>
      </c>
      <c r="R33" s="2">
        <v>5140191</v>
      </c>
      <c r="S33" s="2">
        <v>5140191</v>
      </c>
      <c r="T33" s="2">
        <v>5140191</v>
      </c>
      <c r="U33" s="2">
        <v>5140191</v>
      </c>
      <c r="V33" s="18">
        <v>5140191</v>
      </c>
      <c r="W33" s="19">
        <v>5140191</v>
      </c>
      <c r="X33" s="1"/>
      <c r="Y33" s="1"/>
      <c r="Z33" s="1"/>
      <c r="AA33" s="1"/>
      <c r="AB33" s="1"/>
      <c r="AC33" s="1"/>
      <c r="AD33" s="1"/>
      <c r="AE33" s="1"/>
      <c r="AF33" s="1"/>
      <c r="AG33" s="2">
        <f t="shared" si="1"/>
        <v>37523394</v>
      </c>
      <c r="AH33" s="3">
        <f t="shared" si="2"/>
        <v>0.66363635833058277</v>
      </c>
      <c r="AI33" s="4" t="s">
        <v>50</v>
      </c>
      <c r="AJ33" s="5"/>
      <c r="AK33" s="5"/>
      <c r="AL33" s="5"/>
      <c r="AM33" s="5"/>
      <c r="AN33" s="5"/>
      <c r="AO33" s="5">
        <v>12</v>
      </c>
      <c r="AP33" s="5">
        <v>8</v>
      </c>
      <c r="AQ33" s="6" t="s">
        <v>679</v>
      </c>
      <c r="AR33" s="7">
        <v>44448</v>
      </c>
      <c r="AS33" s="8">
        <v>5140191</v>
      </c>
      <c r="AT33" s="8">
        <v>5140191</v>
      </c>
      <c r="AU33" s="2">
        <f t="shared" si="3"/>
        <v>37523394</v>
      </c>
      <c r="AV33" s="2">
        <f t="shared" si="4"/>
        <v>19018707</v>
      </c>
      <c r="AW33" s="1"/>
      <c r="AX33" s="1"/>
    </row>
    <row r="34" spans="1:50" ht="72" customHeight="1" x14ac:dyDescent="0.25">
      <c r="A34" s="27" t="s">
        <v>177</v>
      </c>
      <c r="B34" s="1" t="s">
        <v>178</v>
      </c>
      <c r="C34" s="16" t="s">
        <v>179</v>
      </c>
      <c r="D34" s="1" t="s">
        <v>48</v>
      </c>
      <c r="E34" s="1">
        <v>11</v>
      </c>
      <c r="F34" s="8">
        <v>48464658</v>
      </c>
      <c r="G34" s="8">
        <v>4405878</v>
      </c>
      <c r="H34" s="1" t="s">
        <v>44</v>
      </c>
      <c r="I34" s="8">
        <v>0</v>
      </c>
      <c r="J34" s="8">
        <f t="shared" si="0"/>
        <v>48464658</v>
      </c>
      <c r="K34" s="14" t="s">
        <v>180</v>
      </c>
      <c r="L34" s="14" t="str">
        <f>K34</f>
        <v xml:space="preserve">LAURA PAOLA BORDA GOMEZ </v>
      </c>
      <c r="M34" s="2">
        <f>J34</f>
        <v>48464658</v>
      </c>
      <c r="N34" s="2" t="str">
        <f>D34</f>
        <v>2 2. Meses</v>
      </c>
      <c r="O34" s="17">
        <f>E34</f>
        <v>11</v>
      </c>
      <c r="P34" s="8">
        <v>1321763</v>
      </c>
      <c r="Q34" s="2">
        <v>4405878</v>
      </c>
      <c r="R34" s="2">
        <v>4405878</v>
      </c>
      <c r="S34" s="2">
        <v>4405878</v>
      </c>
      <c r="T34" s="2">
        <v>4405878</v>
      </c>
      <c r="U34" s="2">
        <v>4405878</v>
      </c>
      <c r="V34" s="18">
        <v>4405878</v>
      </c>
      <c r="W34" s="19">
        <v>4405878</v>
      </c>
      <c r="X34" s="1"/>
      <c r="Y34" s="1"/>
      <c r="Z34" s="1"/>
      <c r="AA34" s="1"/>
      <c r="AB34" s="1"/>
      <c r="AC34" s="1"/>
      <c r="AD34" s="1"/>
      <c r="AE34" s="1"/>
      <c r="AF34" s="1"/>
      <c r="AG34" s="2">
        <f t="shared" si="1"/>
        <v>32162909</v>
      </c>
      <c r="AH34" s="3">
        <f t="shared" si="2"/>
        <v>0.66363635538292665</v>
      </c>
      <c r="AI34" s="4" t="s">
        <v>50</v>
      </c>
      <c r="AJ34" s="5"/>
      <c r="AK34" s="5"/>
      <c r="AL34" s="5"/>
      <c r="AM34" s="5"/>
      <c r="AN34" s="5"/>
      <c r="AO34" s="5">
        <v>12</v>
      </c>
      <c r="AP34" s="5">
        <v>7</v>
      </c>
      <c r="AQ34" s="6" t="s">
        <v>680</v>
      </c>
      <c r="AR34" s="7">
        <v>44448</v>
      </c>
      <c r="AS34" s="8">
        <v>4405878</v>
      </c>
      <c r="AT34" s="8">
        <v>4405878</v>
      </c>
      <c r="AU34" s="2">
        <f t="shared" si="3"/>
        <v>32162909</v>
      </c>
      <c r="AV34" s="2">
        <f t="shared" si="4"/>
        <v>16301749</v>
      </c>
      <c r="AW34" s="1"/>
      <c r="AX34" s="1"/>
    </row>
    <row r="35" spans="1:50" ht="18.75" customHeight="1" x14ac:dyDescent="0.25">
      <c r="A35" s="27"/>
      <c r="B35" s="1" t="s">
        <v>181</v>
      </c>
      <c r="C35" s="16" t="s">
        <v>182</v>
      </c>
      <c r="D35" s="1"/>
      <c r="E35" s="1"/>
      <c r="F35" s="8"/>
      <c r="G35" s="8"/>
      <c r="H35" s="12"/>
      <c r="I35" s="8"/>
      <c r="J35" s="8">
        <f t="shared" si="0"/>
        <v>0</v>
      </c>
      <c r="K35" s="14" t="s">
        <v>183</v>
      </c>
      <c r="L35" s="14" t="e">
        <f>#REF!</f>
        <v>#REF!</v>
      </c>
      <c r="M35" s="2">
        <f>J35</f>
        <v>0</v>
      </c>
      <c r="N35" s="2">
        <f>D35</f>
        <v>0</v>
      </c>
      <c r="O35" s="17">
        <f>E35</f>
        <v>0</v>
      </c>
      <c r="P35" s="8"/>
      <c r="Q35" s="2"/>
      <c r="R35" s="1"/>
      <c r="S35" s="1"/>
      <c r="T35" s="1"/>
      <c r="U35" s="26"/>
      <c r="V35" s="18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">
        <f t="shared" si="1"/>
        <v>0</v>
      </c>
      <c r="AH35" s="3" t="e">
        <f t="shared" si="2"/>
        <v>#DIV/0!</v>
      </c>
      <c r="AI35" s="4"/>
      <c r="AJ35" s="5"/>
      <c r="AK35" s="5"/>
      <c r="AL35" s="5"/>
      <c r="AM35" s="5"/>
      <c r="AN35" s="5"/>
      <c r="AO35" s="5"/>
      <c r="AP35" s="5"/>
      <c r="AQ35" s="6" t="e">
        <v>#N/A</v>
      </c>
      <c r="AR35" s="7" t="e">
        <v>#N/A</v>
      </c>
      <c r="AS35" s="8">
        <v>0</v>
      </c>
      <c r="AT35" s="8">
        <v>5140191</v>
      </c>
      <c r="AU35" s="2">
        <f t="shared" si="3"/>
        <v>0</v>
      </c>
      <c r="AV35" s="2">
        <f t="shared" si="4"/>
        <v>0</v>
      </c>
      <c r="AW35" s="1"/>
      <c r="AX35" s="1"/>
    </row>
    <row r="36" spans="1:50" ht="96" customHeight="1" x14ac:dyDescent="0.25">
      <c r="A36" s="27" t="s">
        <v>184</v>
      </c>
      <c r="B36" s="1" t="s">
        <v>185</v>
      </c>
      <c r="C36" s="16" t="s">
        <v>186</v>
      </c>
      <c r="D36" s="1" t="s">
        <v>187</v>
      </c>
      <c r="E36" s="1">
        <v>315</v>
      </c>
      <c r="F36" s="8">
        <v>69392579</v>
      </c>
      <c r="G36" s="8">
        <v>6608817</v>
      </c>
      <c r="H36" s="1" t="s">
        <v>44</v>
      </c>
      <c r="I36" s="8">
        <v>0</v>
      </c>
      <c r="J36" s="8">
        <f t="shared" si="0"/>
        <v>69392579</v>
      </c>
      <c r="K36" s="14" t="s">
        <v>188</v>
      </c>
      <c r="L36" s="14" t="str">
        <f>K36</f>
        <v>LENIN ALEJANDRO RODRIGUEZ CRUZ</v>
      </c>
      <c r="M36" s="2">
        <f>J36</f>
        <v>69392579</v>
      </c>
      <c r="N36" s="2" t="str">
        <f>D36</f>
        <v xml:space="preserve">1.1 Dias </v>
      </c>
      <c r="O36" s="17">
        <f>E36</f>
        <v>315</v>
      </c>
      <c r="P36" s="8">
        <v>1982645</v>
      </c>
      <c r="Q36" s="2">
        <v>6608817</v>
      </c>
      <c r="R36" s="2">
        <v>6608817</v>
      </c>
      <c r="S36" s="2">
        <v>6608817</v>
      </c>
      <c r="T36" s="2">
        <v>6608817</v>
      </c>
      <c r="U36" s="2">
        <v>6608817</v>
      </c>
      <c r="V36" s="18">
        <v>6608817</v>
      </c>
      <c r="W36" s="19">
        <v>6608817</v>
      </c>
      <c r="X36" s="1"/>
      <c r="Y36" s="1"/>
      <c r="Z36" s="1"/>
      <c r="AA36" s="1"/>
      <c r="AB36" s="1"/>
      <c r="AC36" s="1"/>
      <c r="AD36" s="1"/>
      <c r="AE36" s="1"/>
      <c r="AF36" s="1"/>
      <c r="AG36" s="2">
        <f t="shared" si="1"/>
        <v>48244364</v>
      </c>
      <c r="AH36" s="3">
        <f t="shared" si="2"/>
        <v>0.69523808878756332</v>
      </c>
      <c r="AI36" s="4" t="s">
        <v>50</v>
      </c>
      <c r="AJ36" s="5"/>
      <c r="AK36" s="5"/>
      <c r="AL36" s="5"/>
      <c r="AM36" s="5"/>
      <c r="AN36" s="5"/>
      <c r="AO36" s="5">
        <v>12</v>
      </c>
      <c r="AP36" s="5">
        <v>7</v>
      </c>
      <c r="AQ36" s="6" t="s">
        <v>681</v>
      </c>
      <c r="AR36" s="7">
        <v>44446</v>
      </c>
      <c r="AS36" s="8">
        <v>6608817</v>
      </c>
      <c r="AT36" s="8">
        <v>6608817</v>
      </c>
      <c r="AU36" s="2">
        <f t="shared" si="3"/>
        <v>48244364</v>
      </c>
      <c r="AV36" s="2">
        <f t="shared" si="4"/>
        <v>21148215</v>
      </c>
      <c r="AW36" s="1"/>
      <c r="AX36" s="1"/>
    </row>
    <row r="37" spans="1:50" ht="120" customHeight="1" x14ac:dyDescent="0.25">
      <c r="A37" s="27" t="s">
        <v>189</v>
      </c>
      <c r="B37" s="1" t="s">
        <v>190</v>
      </c>
      <c r="C37" s="16" t="s">
        <v>191</v>
      </c>
      <c r="D37" s="1" t="s">
        <v>48</v>
      </c>
      <c r="E37" s="1">
        <v>11</v>
      </c>
      <c r="F37" s="8">
        <v>72696987</v>
      </c>
      <c r="G37" s="8">
        <v>6608817</v>
      </c>
      <c r="H37" s="1" t="s">
        <v>44</v>
      </c>
      <c r="I37" s="8">
        <v>0</v>
      </c>
      <c r="J37" s="8">
        <f t="shared" si="0"/>
        <v>72696987</v>
      </c>
      <c r="K37" s="14" t="s">
        <v>192</v>
      </c>
      <c r="L37" s="14" t="str">
        <f>K37</f>
        <v>FLOR ESPERANZA ESPITIA CUENCA</v>
      </c>
      <c r="M37" s="2">
        <f>J37</f>
        <v>72696987</v>
      </c>
      <c r="N37" s="2" t="str">
        <f>D37</f>
        <v>2 2. Meses</v>
      </c>
      <c r="O37" s="17">
        <f>E37</f>
        <v>11</v>
      </c>
      <c r="P37" s="8">
        <v>1321763</v>
      </c>
      <c r="Q37" s="2">
        <v>6608817</v>
      </c>
      <c r="R37" s="2">
        <v>6608817</v>
      </c>
      <c r="S37" s="2">
        <v>6608817</v>
      </c>
      <c r="T37" s="2">
        <v>6608817</v>
      </c>
      <c r="U37" s="2">
        <v>6608817</v>
      </c>
      <c r="V37" s="18">
        <v>6608817</v>
      </c>
      <c r="W37" s="19">
        <v>6608817</v>
      </c>
      <c r="X37" s="1"/>
      <c r="Y37" s="1"/>
      <c r="Z37" s="1"/>
      <c r="AA37" s="1"/>
      <c r="AB37" s="1"/>
      <c r="AC37" s="1"/>
      <c r="AD37" s="1"/>
      <c r="AE37" s="1"/>
      <c r="AF37" s="1"/>
      <c r="AG37" s="2">
        <f t="shared" si="1"/>
        <v>47583482</v>
      </c>
      <c r="AH37" s="3">
        <f t="shared" si="2"/>
        <v>0.65454544904316325</v>
      </c>
      <c r="AI37" s="4" t="s">
        <v>50</v>
      </c>
      <c r="AJ37" s="5"/>
      <c r="AK37" s="5"/>
      <c r="AL37" s="5"/>
      <c r="AM37" s="5"/>
      <c r="AN37" s="5"/>
      <c r="AO37" s="5">
        <v>12</v>
      </c>
      <c r="AP37" s="5">
        <v>7</v>
      </c>
      <c r="AQ37" s="6" t="s">
        <v>682</v>
      </c>
      <c r="AR37" s="7">
        <v>44449</v>
      </c>
      <c r="AS37" s="8">
        <v>6608817</v>
      </c>
      <c r="AT37" s="8">
        <v>6608817</v>
      </c>
      <c r="AU37" s="2">
        <f t="shared" si="3"/>
        <v>47583482</v>
      </c>
      <c r="AV37" s="2">
        <f t="shared" si="4"/>
        <v>25113505</v>
      </c>
      <c r="AW37" s="1"/>
      <c r="AX37" s="1"/>
    </row>
    <row r="38" spans="1:50" ht="72" customHeight="1" x14ac:dyDescent="0.25">
      <c r="A38" s="27" t="s">
        <v>193</v>
      </c>
      <c r="B38" s="1" t="s">
        <v>194</v>
      </c>
      <c r="C38" s="16" t="s">
        <v>195</v>
      </c>
      <c r="D38" s="1" t="s">
        <v>48</v>
      </c>
      <c r="E38" s="1">
        <v>11</v>
      </c>
      <c r="F38" s="8">
        <v>56542101</v>
      </c>
      <c r="G38" s="8">
        <v>5140191</v>
      </c>
      <c r="H38" s="1" t="s">
        <v>44</v>
      </c>
      <c r="I38" s="8">
        <v>0</v>
      </c>
      <c r="J38" s="8">
        <f t="shared" si="0"/>
        <v>56542101</v>
      </c>
      <c r="K38" s="14" t="s">
        <v>196</v>
      </c>
      <c r="L38" s="14" t="str">
        <f>K38</f>
        <v>JHON FERNEY ABRIL JIMENEZ</v>
      </c>
      <c r="M38" s="2">
        <f>J38</f>
        <v>56542101</v>
      </c>
      <c r="N38" s="2" t="str">
        <f>D38</f>
        <v>2 2. Meses</v>
      </c>
      <c r="O38" s="17">
        <f>E38</f>
        <v>11</v>
      </c>
      <c r="P38" s="8">
        <v>1028038</v>
      </c>
      <c r="Q38" s="2">
        <v>5140191</v>
      </c>
      <c r="R38" s="2">
        <v>5140191</v>
      </c>
      <c r="S38" s="2">
        <v>5140191</v>
      </c>
      <c r="T38" s="2">
        <v>5140191</v>
      </c>
      <c r="U38" s="2">
        <v>5140191</v>
      </c>
      <c r="V38" s="18">
        <v>5140191</v>
      </c>
      <c r="W38" s="19">
        <v>5140191</v>
      </c>
      <c r="X38" s="1"/>
      <c r="Y38" s="1"/>
      <c r="Z38" s="1"/>
      <c r="AA38" s="1"/>
      <c r="AB38" s="1"/>
      <c r="AC38" s="1"/>
      <c r="AD38" s="1"/>
      <c r="AE38" s="1"/>
      <c r="AF38" s="1"/>
      <c r="AG38" s="2">
        <f t="shared" si="1"/>
        <v>37009375</v>
      </c>
      <c r="AH38" s="3">
        <f t="shared" si="2"/>
        <v>0.65454545100826722</v>
      </c>
      <c r="AI38" s="4" t="s">
        <v>50</v>
      </c>
      <c r="AJ38" s="5"/>
      <c r="AK38" s="5"/>
      <c r="AL38" s="5"/>
      <c r="AM38" s="5"/>
      <c r="AN38" s="5"/>
      <c r="AO38" s="5">
        <v>12</v>
      </c>
      <c r="AP38" s="5">
        <v>8</v>
      </c>
      <c r="AQ38" s="6" t="s">
        <v>683</v>
      </c>
      <c r="AR38" s="7">
        <v>44446</v>
      </c>
      <c r="AS38" s="8">
        <v>5140191</v>
      </c>
      <c r="AT38" s="8">
        <v>5140191</v>
      </c>
      <c r="AU38" s="2">
        <f t="shared" si="3"/>
        <v>37009375</v>
      </c>
      <c r="AV38" s="2">
        <f t="shared" si="4"/>
        <v>19532726</v>
      </c>
      <c r="AW38" s="1"/>
      <c r="AX38" s="1"/>
    </row>
    <row r="39" spans="1:50" ht="72" customHeight="1" x14ac:dyDescent="0.25">
      <c r="A39" s="27" t="s">
        <v>197</v>
      </c>
      <c r="B39" s="1" t="s">
        <v>198</v>
      </c>
      <c r="C39" s="16" t="s">
        <v>199</v>
      </c>
      <c r="D39" s="1" t="s">
        <v>48</v>
      </c>
      <c r="E39" s="1">
        <v>11</v>
      </c>
      <c r="F39" s="8">
        <v>105006759</v>
      </c>
      <c r="G39" s="8">
        <v>9546069</v>
      </c>
      <c r="H39" s="1" t="s">
        <v>44</v>
      </c>
      <c r="I39" s="8">
        <v>0</v>
      </c>
      <c r="J39" s="8">
        <f t="shared" si="0"/>
        <v>105006759</v>
      </c>
      <c r="K39" s="14" t="s">
        <v>200</v>
      </c>
      <c r="L39" s="14" t="str">
        <f>K39</f>
        <v>OSCAR ALFONSO PINEDA VELASCO</v>
      </c>
      <c r="M39" s="2">
        <f>J39</f>
        <v>105006759</v>
      </c>
      <c r="N39" s="2" t="str">
        <f>D39</f>
        <v>2 2. Meses</v>
      </c>
      <c r="O39" s="17">
        <f>E39</f>
        <v>11</v>
      </c>
      <c r="P39" s="8">
        <v>1909214</v>
      </c>
      <c r="Q39" s="2">
        <v>9546069</v>
      </c>
      <c r="R39" s="2">
        <v>9546069</v>
      </c>
      <c r="S39" s="2">
        <v>9546069</v>
      </c>
      <c r="T39" s="2">
        <v>9546069</v>
      </c>
      <c r="U39" s="2">
        <v>9546069</v>
      </c>
      <c r="V39" s="18">
        <v>9546069</v>
      </c>
      <c r="W39" s="19">
        <v>9546069</v>
      </c>
      <c r="X39" s="1"/>
      <c r="Y39" s="1"/>
      <c r="Z39" s="1"/>
      <c r="AA39" s="1"/>
      <c r="AB39" s="1"/>
      <c r="AC39" s="1"/>
      <c r="AD39" s="1"/>
      <c r="AE39" s="1"/>
      <c r="AF39" s="1"/>
      <c r="AG39" s="2">
        <f t="shared" si="1"/>
        <v>68731697</v>
      </c>
      <c r="AH39" s="3">
        <f t="shared" si="2"/>
        <v>0.65454545645009388</v>
      </c>
      <c r="AI39" s="4" t="s">
        <v>50</v>
      </c>
      <c r="AJ39" s="5"/>
      <c r="AK39" s="5"/>
      <c r="AL39" s="5"/>
      <c r="AM39" s="5"/>
      <c r="AN39" s="5"/>
      <c r="AO39" s="5">
        <v>12</v>
      </c>
      <c r="AP39" s="5">
        <v>8</v>
      </c>
      <c r="AQ39" s="6" t="s">
        <v>684</v>
      </c>
      <c r="AR39" s="7">
        <v>44448</v>
      </c>
      <c r="AS39" s="8">
        <v>9546069</v>
      </c>
      <c r="AT39" s="8">
        <v>9546069</v>
      </c>
      <c r="AU39" s="2">
        <f t="shared" si="3"/>
        <v>68731697</v>
      </c>
      <c r="AV39" s="2">
        <f t="shared" si="4"/>
        <v>36275062</v>
      </c>
      <c r="AW39" s="1"/>
      <c r="AX39" s="1"/>
    </row>
    <row r="40" spans="1:50" ht="72" x14ac:dyDescent="0.25">
      <c r="A40" s="27" t="s">
        <v>201</v>
      </c>
      <c r="B40" s="1" t="s">
        <v>202</v>
      </c>
      <c r="C40" s="16" t="s">
        <v>203</v>
      </c>
      <c r="D40" s="1" t="s">
        <v>48</v>
      </c>
      <c r="E40" s="1">
        <v>11</v>
      </c>
      <c r="F40" s="8">
        <v>88851873</v>
      </c>
      <c r="G40" s="8">
        <v>8077443</v>
      </c>
      <c r="H40" s="1" t="s">
        <v>44</v>
      </c>
      <c r="I40" s="8">
        <v>0</v>
      </c>
      <c r="J40" s="8">
        <f t="shared" si="0"/>
        <v>88851873</v>
      </c>
      <c r="K40" s="14" t="s">
        <v>204</v>
      </c>
      <c r="L40" s="14" t="str">
        <f>K40</f>
        <v xml:space="preserve">JOVITA IDALBA SANABRIA CHARRY </v>
      </c>
      <c r="M40" s="2">
        <f>J40</f>
        <v>88851873</v>
      </c>
      <c r="N40" s="2" t="str">
        <f>D40</f>
        <v>2 2. Meses</v>
      </c>
      <c r="O40" s="17">
        <f>E40</f>
        <v>11</v>
      </c>
      <c r="P40" s="8">
        <v>1615489</v>
      </c>
      <c r="Q40" s="2">
        <v>8077443</v>
      </c>
      <c r="R40" s="2">
        <v>8077443</v>
      </c>
      <c r="S40" s="2">
        <v>8077443</v>
      </c>
      <c r="T40" s="2">
        <v>8077443</v>
      </c>
      <c r="U40" s="2">
        <v>8077443</v>
      </c>
      <c r="V40" s="18">
        <v>8077443</v>
      </c>
      <c r="W40" s="19">
        <v>8077443</v>
      </c>
      <c r="X40" s="1"/>
      <c r="Y40" s="1"/>
      <c r="Z40" s="1"/>
      <c r="AA40" s="1"/>
      <c r="AB40" s="1"/>
      <c r="AC40" s="1"/>
      <c r="AD40" s="1"/>
      <c r="AE40" s="1"/>
      <c r="AF40" s="1"/>
      <c r="AG40" s="2">
        <f t="shared" si="1"/>
        <v>58157590</v>
      </c>
      <c r="AH40" s="3">
        <f t="shared" si="2"/>
        <v>0.6545454590473293</v>
      </c>
      <c r="AI40" s="4" t="s">
        <v>50</v>
      </c>
      <c r="AJ40" s="5"/>
      <c r="AK40" s="5"/>
      <c r="AL40" s="5"/>
      <c r="AM40" s="5"/>
      <c r="AN40" s="5"/>
      <c r="AO40" s="5">
        <v>12</v>
      </c>
      <c r="AP40" s="5">
        <v>7</v>
      </c>
      <c r="AQ40" s="6" t="s">
        <v>685</v>
      </c>
      <c r="AR40" s="7">
        <v>44442</v>
      </c>
      <c r="AS40" s="8">
        <v>8077443</v>
      </c>
      <c r="AT40" s="8">
        <v>8077443</v>
      </c>
      <c r="AU40" s="2">
        <f t="shared" si="3"/>
        <v>58157590</v>
      </c>
      <c r="AV40" s="2">
        <f t="shared" si="4"/>
        <v>30694283</v>
      </c>
      <c r="AW40" s="1"/>
      <c r="AX40" s="1"/>
    </row>
    <row r="41" spans="1:50" ht="84" customHeight="1" x14ac:dyDescent="0.25">
      <c r="A41" s="27" t="s">
        <v>205</v>
      </c>
      <c r="B41" s="1" t="s">
        <v>206</v>
      </c>
      <c r="C41" s="16" t="s">
        <v>207</v>
      </c>
      <c r="D41" s="1" t="s">
        <v>48</v>
      </c>
      <c r="E41" s="1">
        <v>11</v>
      </c>
      <c r="F41" s="8">
        <v>169626303</v>
      </c>
      <c r="G41" s="8">
        <v>15420573</v>
      </c>
      <c r="H41" s="1" t="s">
        <v>44</v>
      </c>
      <c r="I41" s="8">
        <v>0</v>
      </c>
      <c r="J41" s="8">
        <f t="shared" ref="J41:J45" si="5">F41+I41</f>
        <v>169626303</v>
      </c>
      <c r="K41" s="14" t="s">
        <v>208</v>
      </c>
      <c r="L41" s="14" t="str">
        <f>K41</f>
        <v xml:space="preserve">MEDELLÍN &amp;DURÁN ABOGADOS </v>
      </c>
      <c r="M41" s="2">
        <f>J41</f>
        <v>169626303</v>
      </c>
      <c r="N41" s="2" t="str">
        <f>D41</f>
        <v>2 2. Meses</v>
      </c>
      <c r="O41" s="17">
        <f>E41</f>
        <v>11</v>
      </c>
      <c r="P41" s="8"/>
      <c r="Q41" s="2">
        <f>1542057+15420573</f>
        <v>16962630</v>
      </c>
      <c r="R41" s="2">
        <v>15420573</v>
      </c>
      <c r="S41" s="2">
        <v>15420573</v>
      </c>
      <c r="T41" s="2">
        <v>15420573</v>
      </c>
      <c r="U41" s="10"/>
      <c r="V41" s="18">
        <f>15420573+15420573</f>
        <v>30841146</v>
      </c>
      <c r="W41" s="19">
        <v>15420573</v>
      </c>
      <c r="X41" s="1"/>
      <c r="Y41" s="1"/>
      <c r="Z41" s="1"/>
      <c r="AA41" s="1"/>
      <c r="AB41" s="1"/>
      <c r="AC41" s="1"/>
      <c r="AD41" s="1"/>
      <c r="AE41" s="1"/>
      <c r="AF41" s="1"/>
      <c r="AG41" s="2">
        <f t="shared" si="1"/>
        <v>109486068</v>
      </c>
      <c r="AH41" s="3">
        <f t="shared" si="2"/>
        <v>0.64545454368595179</v>
      </c>
      <c r="AI41" s="4" t="s">
        <v>50</v>
      </c>
      <c r="AJ41" s="5"/>
      <c r="AK41" s="5"/>
      <c r="AL41" s="5"/>
      <c r="AM41" s="5"/>
      <c r="AN41" s="5"/>
      <c r="AO41" s="5">
        <v>12</v>
      </c>
      <c r="AP41" s="5">
        <v>7</v>
      </c>
      <c r="AQ41" s="6" t="s">
        <v>686</v>
      </c>
      <c r="AR41" s="7">
        <v>44455</v>
      </c>
      <c r="AS41" s="8">
        <v>15420573</v>
      </c>
      <c r="AT41" s="8">
        <v>15420573</v>
      </c>
      <c r="AU41" s="2">
        <f t="shared" si="3"/>
        <v>109486068</v>
      </c>
      <c r="AV41" s="2">
        <f t="shared" si="4"/>
        <v>60140235</v>
      </c>
      <c r="AW41" s="1"/>
      <c r="AX41" s="1"/>
    </row>
    <row r="42" spans="1:50" ht="72" customHeight="1" x14ac:dyDescent="0.25">
      <c r="A42" s="27" t="s">
        <v>209</v>
      </c>
      <c r="B42" s="1" t="s">
        <v>210</v>
      </c>
      <c r="C42" s="16" t="s">
        <v>211</v>
      </c>
      <c r="D42" s="1" t="s">
        <v>48</v>
      </c>
      <c r="E42" s="1">
        <v>11</v>
      </c>
      <c r="F42" s="8">
        <v>72696987</v>
      </c>
      <c r="G42" s="8">
        <v>6608817</v>
      </c>
      <c r="H42" s="1" t="s">
        <v>44</v>
      </c>
      <c r="I42" s="8">
        <v>0</v>
      </c>
      <c r="J42" s="8">
        <f t="shared" si="5"/>
        <v>72696987</v>
      </c>
      <c r="K42" s="14" t="s">
        <v>212</v>
      </c>
      <c r="L42" s="14" t="str">
        <f>K42</f>
        <v xml:space="preserve">MAGNERY EDITH VARGAS MORALES </v>
      </c>
      <c r="M42" s="2">
        <f>J42</f>
        <v>72696987</v>
      </c>
      <c r="N42" s="2" t="str">
        <f>D42</f>
        <v>2 2. Meses</v>
      </c>
      <c r="O42" s="17">
        <f>E42</f>
        <v>11</v>
      </c>
      <c r="P42" s="8">
        <v>1101469</v>
      </c>
      <c r="Q42" s="2">
        <v>6608817</v>
      </c>
      <c r="R42" s="2">
        <v>6608817</v>
      </c>
      <c r="S42" s="2">
        <v>6608817</v>
      </c>
      <c r="T42" s="2">
        <v>6608817</v>
      </c>
      <c r="U42" s="2">
        <v>6608817</v>
      </c>
      <c r="V42" s="18">
        <v>6608817</v>
      </c>
      <c r="W42" s="19">
        <v>6608817</v>
      </c>
      <c r="X42" s="1"/>
      <c r="Y42" s="1"/>
      <c r="Z42" s="1"/>
      <c r="AA42" s="1"/>
      <c r="AB42" s="1"/>
      <c r="AC42" s="1"/>
      <c r="AD42" s="1"/>
      <c r="AE42" s="1"/>
      <c r="AF42" s="1"/>
      <c r="AG42" s="2">
        <f t="shared" si="1"/>
        <v>47363188</v>
      </c>
      <c r="AH42" s="3">
        <f t="shared" si="2"/>
        <v>0.65151514463728732</v>
      </c>
      <c r="AI42" s="4" t="s">
        <v>50</v>
      </c>
      <c r="AJ42" s="5"/>
      <c r="AK42" s="5"/>
      <c r="AL42" s="5"/>
      <c r="AM42" s="5"/>
      <c r="AN42" s="5"/>
      <c r="AO42" s="5">
        <v>12</v>
      </c>
      <c r="AP42" s="5">
        <v>8</v>
      </c>
      <c r="AQ42" s="6" t="s">
        <v>687</v>
      </c>
      <c r="AR42" s="7">
        <v>44448</v>
      </c>
      <c r="AS42" s="8">
        <v>6608817</v>
      </c>
      <c r="AT42" s="8">
        <v>6608817</v>
      </c>
      <c r="AU42" s="2">
        <f t="shared" si="3"/>
        <v>47363188</v>
      </c>
      <c r="AV42" s="2">
        <f t="shared" si="4"/>
        <v>25333799</v>
      </c>
      <c r="AW42" s="1"/>
      <c r="AX42" s="1"/>
    </row>
    <row r="43" spans="1:50" ht="72" customHeight="1" x14ac:dyDescent="0.25">
      <c r="A43" s="27" t="s">
        <v>213</v>
      </c>
      <c r="B43" s="1" t="s">
        <v>214</v>
      </c>
      <c r="C43" s="16" t="s">
        <v>215</v>
      </c>
      <c r="D43" s="1" t="s">
        <v>48</v>
      </c>
      <c r="E43" s="1">
        <v>11</v>
      </c>
      <c r="F43" s="8">
        <v>32309772</v>
      </c>
      <c r="G43" s="8">
        <v>2937252</v>
      </c>
      <c r="H43" s="1" t="s">
        <v>44</v>
      </c>
      <c r="I43" s="8">
        <v>0</v>
      </c>
      <c r="J43" s="8">
        <f t="shared" si="5"/>
        <v>32309772</v>
      </c>
      <c r="K43" s="14" t="s">
        <v>216</v>
      </c>
      <c r="L43" s="14" t="str">
        <f>K43</f>
        <v>ZULY NATALIA NANDAR CASTAÑEDA</v>
      </c>
      <c r="M43" s="2">
        <f>J43</f>
        <v>32309772</v>
      </c>
      <c r="N43" s="2" t="str">
        <f>D43</f>
        <v>2 2. Meses</v>
      </c>
      <c r="O43" s="17">
        <f>E43</f>
        <v>11</v>
      </c>
      <c r="P43" s="8">
        <v>391634</v>
      </c>
      <c r="Q43" s="2">
        <v>2937252</v>
      </c>
      <c r="R43" s="2">
        <v>2937252</v>
      </c>
      <c r="S43" s="2">
        <v>2937252</v>
      </c>
      <c r="T43" s="2">
        <v>2937252</v>
      </c>
      <c r="U43" s="2">
        <v>2937252</v>
      </c>
      <c r="V43" s="18">
        <v>2937252</v>
      </c>
      <c r="W43" s="19">
        <v>2937252</v>
      </c>
      <c r="X43" s="1"/>
      <c r="Y43" s="1"/>
      <c r="Z43" s="1"/>
      <c r="AA43" s="1"/>
      <c r="AB43" s="1"/>
      <c r="AC43" s="1"/>
      <c r="AD43" s="1"/>
      <c r="AE43" s="1"/>
      <c r="AF43" s="1"/>
      <c r="AG43" s="2">
        <f t="shared" si="1"/>
        <v>20952398</v>
      </c>
      <c r="AH43" s="3">
        <f t="shared" si="2"/>
        <v>0.6484848608650039</v>
      </c>
      <c r="AI43" s="4" t="s">
        <v>50</v>
      </c>
      <c r="AJ43" s="5"/>
      <c r="AK43" s="5"/>
      <c r="AL43" s="5"/>
      <c r="AM43" s="5"/>
      <c r="AN43" s="5"/>
      <c r="AO43" s="5">
        <v>12</v>
      </c>
      <c r="AP43" s="5">
        <v>7</v>
      </c>
      <c r="AQ43" s="6" t="s">
        <v>688</v>
      </c>
      <c r="AR43" s="7">
        <v>44446</v>
      </c>
      <c r="AS43" s="8">
        <v>2937252</v>
      </c>
      <c r="AT43" s="8">
        <v>2937252</v>
      </c>
      <c r="AU43" s="2">
        <f t="shared" si="3"/>
        <v>20952398</v>
      </c>
      <c r="AV43" s="2">
        <f t="shared" si="4"/>
        <v>11357374</v>
      </c>
      <c r="AW43" s="1"/>
      <c r="AX43" s="1"/>
    </row>
    <row r="44" spans="1:50" ht="96" customHeight="1" x14ac:dyDescent="0.25">
      <c r="A44" s="27" t="s">
        <v>217</v>
      </c>
      <c r="B44" s="1" t="s">
        <v>218</v>
      </c>
      <c r="C44" s="16" t="s">
        <v>219</v>
      </c>
      <c r="D44" s="1" t="s">
        <v>48</v>
      </c>
      <c r="E44" s="1">
        <v>11</v>
      </c>
      <c r="F44" s="8">
        <v>88851873</v>
      </c>
      <c r="G44" s="8">
        <v>8077443</v>
      </c>
      <c r="H44" s="1" t="s">
        <v>44</v>
      </c>
      <c r="I44" s="8">
        <v>0</v>
      </c>
      <c r="J44" s="8">
        <f t="shared" si="5"/>
        <v>88851873</v>
      </c>
      <c r="K44" s="14" t="s">
        <v>220</v>
      </c>
      <c r="L44" s="14" t="str">
        <f>K44</f>
        <v xml:space="preserve">GUILLERMINA VICTORIA TORRES ROMERO </v>
      </c>
      <c r="M44" s="2">
        <f>J44</f>
        <v>88851873</v>
      </c>
      <c r="N44" s="2" t="str">
        <f>D44</f>
        <v>2 2. Meses</v>
      </c>
      <c r="O44" s="17">
        <f>E44</f>
        <v>11</v>
      </c>
      <c r="P44" s="8">
        <v>807744</v>
      </c>
      <c r="Q44" s="2">
        <v>8077443</v>
      </c>
      <c r="R44" s="2">
        <v>8077443</v>
      </c>
      <c r="S44" s="2">
        <v>8077443</v>
      </c>
      <c r="T44" s="2">
        <v>8077443</v>
      </c>
      <c r="U44" s="2">
        <v>8077443</v>
      </c>
      <c r="V44" s="18">
        <v>8077443</v>
      </c>
      <c r="W44" s="19">
        <v>8077443</v>
      </c>
      <c r="X44" s="1"/>
      <c r="Y44" s="1"/>
      <c r="Z44" s="1"/>
      <c r="AA44" s="1"/>
      <c r="AB44" s="1"/>
      <c r="AC44" s="1"/>
      <c r="AD44" s="1"/>
      <c r="AE44" s="1"/>
      <c r="AF44" s="1"/>
      <c r="AG44" s="2">
        <f t="shared" si="1"/>
        <v>57349845</v>
      </c>
      <c r="AH44" s="3">
        <f t="shared" si="2"/>
        <v>0.64545454207813946</v>
      </c>
      <c r="AI44" s="4" t="s">
        <v>50</v>
      </c>
      <c r="AJ44" s="5"/>
      <c r="AK44" s="5"/>
      <c r="AL44" s="5"/>
      <c r="AM44" s="5"/>
      <c r="AN44" s="5"/>
      <c r="AO44" s="5">
        <v>12</v>
      </c>
      <c r="AP44" s="5">
        <v>7</v>
      </c>
      <c r="AQ44" s="6" t="s">
        <v>689</v>
      </c>
      <c r="AR44" s="7">
        <v>44445</v>
      </c>
      <c r="AS44" s="8">
        <v>8077443</v>
      </c>
      <c r="AT44" s="8">
        <v>8077443</v>
      </c>
      <c r="AU44" s="2">
        <f t="shared" si="3"/>
        <v>57349845</v>
      </c>
      <c r="AV44" s="2">
        <f t="shared" si="4"/>
        <v>31502028</v>
      </c>
      <c r="AW44" s="1"/>
      <c r="AX44" s="1"/>
    </row>
    <row r="45" spans="1:50" ht="72" customHeight="1" x14ac:dyDescent="0.25">
      <c r="A45" s="27" t="s">
        <v>221</v>
      </c>
      <c r="B45" s="1" t="s">
        <v>222</v>
      </c>
      <c r="C45" s="16" t="s">
        <v>223</v>
      </c>
      <c r="D45" s="1" t="s">
        <v>48</v>
      </c>
      <c r="E45" s="1">
        <v>11</v>
      </c>
      <c r="F45" s="8">
        <v>88851873</v>
      </c>
      <c r="G45" s="8">
        <v>8077443</v>
      </c>
      <c r="H45" s="1" t="s">
        <v>44</v>
      </c>
      <c r="I45" s="8">
        <v>0</v>
      </c>
      <c r="J45" s="8">
        <f t="shared" si="5"/>
        <v>88851873</v>
      </c>
      <c r="K45" s="14" t="s">
        <v>224</v>
      </c>
      <c r="L45" s="14" t="str">
        <f>K45</f>
        <v>MARÍA ANGEL SÚAREZ SÁNCHEZ</v>
      </c>
      <c r="M45" s="2">
        <f>J45</f>
        <v>88851873</v>
      </c>
      <c r="N45" s="2" t="str">
        <f>D45</f>
        <v>2 2. Meses</v>
      </c>
      <c r="O45" s="17">
        <f>E45</f>
        <v>11</v>
      </c>
      <c r="P45" s="8">
        <v>1076992</v>
      </c>
      <c r="Q45" s="2">
        <v>8077443</v>
      </c>
      <c r="R45" s="2">
        <v>8077443</v>
      </c>
      <c r="S45" s="2">
        <v>8077443</v>
      </c>
      <c r="T45" s="2">
        <v>8077443</v>
      </c>
      <c r="U45" s="2">
        <v>8077443</v>
      </c>
      <c r="V45" s="18">
        <v>8077443</v>
      </c>
      <c r="W45" s="19">
        <v>8077443</v>
      </c>
      <c r="X45" s="1"/>
      <c r="Y45" s="1"/>
      <c r="Z45" s="1"/>
      <c r="AA45" s="1"/>
      <c r="AB45" s="1"/>
      <c r="AC45" s="1"/>
      <c r="AD45" s="1"/>
      <c r="AE45" s="1"/>
      <c r="AF45" s="1"/>
      <c r="AG45" s="2">
        <f t="shared" si="1"/>
        <v>57619093</v>
      </c>
      <c r="AH45" s="3">
        <f t="shared" si="2"/>
        <v>0.64848484398297379</v>
      </c>
      <c r="AI45" s="4" t="s">
        <v>50</v>
      </c>
      <c r="AJ45" s="5"/>
      <c r="AK45" s="5"/>
      <c r="AL45" s="5"/>
      <c r="AM45" s="5"/>
      <c r="AN45" s="5"/>
      <c r="AO45" s="5">
        <v>12</v>
      </c>
      <c r="AP45" s="5">
        <v>7</v>
      </c>
      <c r="AQ45" s="6" t="s">
        <v>690</v>
      </c>
      <c r="AR45" s="7">
        <v>44448</v>
      </c>
      <c r="AS45" s="8">
        <v>8077443</v>
      </c>
      <c r="AT45" s="8">
        <v>8077443</v>
      </c>
      <c r="AU45" s="2">
        <f t="shared" si="3"/>
        <v>57619093</v>
      </c>
      <c r="AV45" s="2">
        <f t="shared" si="4"/>
        <v>31232780</v>
      </c>
      <c r="AW45" s="1"/>
      <c r="AX45" s="1"/>
    </row>
    <row r="46" spans="1:50" ht="72" customHeight="1" x14ac:dyDescent="0.25">
      <c r="A46" s="27" t="s">
        <v>225</v>
      </c>
      <c r="B46" s="1" t="s">
        <v>226</v>
      </c>
      <c r="C46" s="16" t="s">
        <v>227</v>
      </c>
      <c r="D46" s="1" t="s">
        <v>48</v>
      </c>
      <c r="E46" s="1">
        <v>10</v>
      </c>
      <c r="F46" s="8">
        <v>80774430</v>
      </c>
      <c r="G46" s="8">
        <v>8077443</v>
      </c>
      <c r="H46" s="1" t="s">
        <v>44</v>
      </c>
      <c r="I46" s="8">
        <v>0</v>
      </c>
      <c r="J46" s="8">
        <f t="shared" ref="J46:J47" si="6">F46+I46</f>
        <v>80774430</v>
      </c>
      <c r="K46" s="14" t="s">
        <v>228</v>
      </c>
      <c r="L46" s="14" t="str">
        <f>K46</f>
        <v>DARIO ORLANDO BECERRA ERAZO</v>
      </c>
      <c r="M46" s="2">
        <f>J46</f>
        <v>80774430</v>
      </c>
      <c r="N46" s="2" t="str">
        <f>D46</f>
        <v>2 2. Meses</v>
      </c>
      <c r="O46" s="17">
        <f>E46</f>
        <v>10</v>
      </c>
      <c r="P46" s="8">
        <v>538496</v>
      </c>
      <c r="Q46" s="2">
        <v>8077443</v>
      </c>
      <c r="R46" s="2">
        <v>8077443</v>
      </c>
      <c r="S46" s="2">
        <v>8077443</v>
      </c>
      <c r="T46" s="2">
        <v>8077443</v>
      </c>
      <c r="U46" s="2">
        <v>8077443</v>
      </c>
      <c r="V46" s="18">
        <v>8077443</v>
      </c>
      <c r="W46" s="19">
        <v>8077443</v>
      </c>
      <c r="X46" s="1"/>
      <c r="Y46" s="1"/>
      <c r="Z46" s="1"/>
      <c r="AA46" s="1"/>
      <c r="AB46" s="1"/>
      <c r="AC46" s="1"/>
      <c r="AD46" s="1"/>
      <c r="AE46" s="1"/>
      <c r="AF46" s="1"/>
      <c r="AG46" s="2">
        <f t="shared" si="1"/>
        <v>57080597</v>
      </c>
      <c r="AH46" s="3">
        <f t="shared" si="2"/>
        <v>0.70666666419063562</v>
      </c>
      <c r="AI46" s="4" t="s">
        <v>50</v>
      </c>
      <c r="AJ46" s="5"/>
      <c r="AK46" s="5"/>
      <c r="AL46" s="5"/>
      <c r="AM46" s="5"/>
      <c r="AN46" s="5"/>
      <c r="AO46" s="5">
        <v>11</v>
      </c>
      <c r="AP46" s="5">
        <v>7</v>
      </c>
      <c r="AQ46" s="6" t="s">
        <v>691</v>
      </c>
      <c r="AR46" s="7">
        <v>44445</v>
      </c>
      <c r="AS46" s="8">
        <v>8077443</v>
      </c>
      <c r="AT46" s="8">
        <v>8077443</v>
      </c>
      <c r="AU46" s="2">
        <f t="shared" si="3"/>
        <v>57080597</v>
      </c>
      <c r="AV46" s="2">
        <f t="shared" si="4"/>
        <v>23693833</v>
      </c>
      <c r="AW46" s="1"/>
      <c r="AX46" s="1"/>
    </row>
    <row r="47" spans="1:50" ht="72" customHeight="1" x14ac:dyDescent="0.25">
      <c r="A47" s="27" t="s">
        <v>229</v>
      </c>
      <c r="B47" s="1" t="s">
        <v>230</v>
      </c>
      <c r="C47" s="16" t="s">
        <v>231</v>
      </c>
      <c r="D47" s="1" t="s">
        <v>48</v>
      </c>
      <c r="E47" s="1">
        <v>11</v>
      </c>
      <c r="F47" s="8">
        <v>48464658</v>
      </c>
      <c r="G47" s="8">
        <v>4405878</v>
      </c>
      <c r="H47" s="1" t="s">
        <v>44</v>
      </c>
      <c r="I47" s="8">
        <v>0</v>
      </c>
      <c r="J47" s="8">
        <f t="shared" si="6"/>
        <v>48464658</v>
      </c>
      <c r="K47" s="14" t="s">
        <v>232</v>
      </c>
      <c r="L47" s="14" t="str">
        <f>K47</f>
        <v>JEISON STEVEN PERDOMO POLANIA</v>
      </c>
      <c r="M47" s="2">
        <f>J47</f>
        <v>48464658</v>
      </c>
      <c r="N47" s="2" t="str">
        <f>D47</f>
        <v>2 2. Meses</v>
      </c>
      <c r="O47" s="17">
        <f>E47</f>
        <v>11</v>
      </c>
      <c r="P47" s="8">
        <v>587450</v>
      </c>
      <c r="Q47" s="2">
        <v>4405878</v>
      </c>
      <c r="R47" s="2">
        <v>4405878</v>
      </c>
      <c r="S47" s="2">
        <v>4405878</v>
      </c>
      <c r="T47" s="2">
        <v>4405878</v>
      </c>
      <c r="U47" s="2">
        <v>4405878</v>
      </c>
      <c r="V47" s="18">
        <v>4405878</v>
      </c>
      <c r="W47" s="19">
        <v>4405878</v>
      </c>
      <c r="X47" s="1"/>
      <c r="Y47" s="1"/>
      <c r="Z47" s="1"/>
      <c r="AA47" s="1"/>
      <c r="AB47" s="1"/>
      <c r="AC47" s="1"/>
      <c r="AD47" s="1"/>
      <c r="AE47" s="1"/>
      <c r="AF47" s="1"/>
      <c r="AG47" s="2">
        <f t="shared" si="1"/>
        <v>31428596</v>
      </c>
      <c r="AH47" s="3">
        <f t="shared" si="2"/>
        <v>0.64848484023141151</v>
      </c>
      <c r="AI47" s="4" t="s">
        <v>50</v>
      </c>
      <c r="AJ47" s="5"/>
      <c r="AK47" s="5"/>
      <c r="AL47" s="5"/>
      <c r="AM47" s="5"/>
      <c r="AN47" s="5"/>
      <c r="AO47" s="5">
        <v>12</v>
      </c>
      <c r="AP47" s="5">
        <v>7</v>
      </c>
      <c r="AQ47" s="6" t="s">
        <v>692</v>
      </c>
      <c r="AR47" s="7">
        <v>44446</v>
      </c>
      <c r="AS47" s="8">
        <v>4405878</v>
      </c>
      <c r="AT47" s="8">
        <v>4405878</v>
      </c>
      <c r="AU47" s="2">
        <f t="shared" si="3"/>
        <v>31428596</v>
      </c>
      <c r="AV47" s="2">
        <f t="shared" si="4"/>
        <v>17036062</v>
      </c>
      <c r="AW47" s="1"/>
      <c r="AX47" s="1"/>
    </row>
    <row r="48" spans="1:50" ht="72" customHeight="1" x14ac:dyDescent="0.25">
      <c r="A48" s="27" t="s">
        <v>233</v>
      </c>
      <c r="B48" s="1" t="s">
        <v>234</v>
      </c>
      <c r="C48" s="16" t="s">
        <v>235</v>
      </c>
      <c r="D48" s="1" t="s">
        <v>48</v>
      </c>
      <c r="E48" s="1">
        <v>11</v>
      </c>
      <c r="F48" s="8">
        <v>72696987</v>
      </c>
      <c r="G48" s="8">
        <v>6608817</v>
      </c>
      <c r="H48" s="1" t="s">
        <v>44</v>
      </c>
      <c r="I48" s="8">
        <v>0</v>
      </c>
      <c r="J48" s="8">
        <f t="shared" ref="J48:J65" si="7">F48+I48</f>
        <v>72696987</v>
      </c>
      <c r="K48" s="14" t="s">
        <v>236</v>
      </c>
      <c r="L48" s="14" t="str">
        <f>K48</f>
        <v>MARITZA ORTEGA SANABRIA</v>
      </c>
      <c r="M48" s="2">
        <f>J48</f>
        <v>72696987</v>
      </c>
      <c r="N48" s="2" t="str">
        <f>D48</f>
        <v>2 2. Meses</v>
      </c>
      <c r="O48" s="17">
        <f>E48</f>
        <v>11</v>
      </c>
      <c r="P48" s="8">
        <v>660882</v>
      </c>
      <c r="Q48" s="2">
        <v>6608817</v>
      </c>
      <c r="R48" s="2">
        <v>6608817</v>
      </c>
      <c r="S48" s="2">
        <v>6608817</v>
      </c>
      <c r="T48" s="2">
        <v>6608817</v>
      </c>
      <c r="U48" s="2">
        <v>6608817</v>
      </c>
      <c r="V48" s="18">
        <v>6608817</v>
      </c>
      <c r="W48" s="19">
        <v>6608817</v>
      </c>
      <c r="X48" s="1"/>
      <c r="Y48" s="1"/>
      <c r="Z48" s="1"/>
      <c r="AA48" s="1"/>
      <c r="AB48" s="1"/>
      <c r="AC48" s="1"/>
      <c r="AD48" s="1"/>
      <c r="AE48" s="1"/>
      <c r="AF48" s="1"/>
      <c r="AG48" s="2">
        <f t="shared" si="1"/>
        <v>46922601</v>
      </c>
      <c r="AH48" s="3">
        <f t="shared" si="2"/>
        <v>0.64545454958126391</v>
      </c>
      <c r="AI48" s="4" t="s">
        <v>50</v>
      </c>
      <c r="AJ48" s="5"/>
      <c r="AK48" s="5"/>
      <c r="AL48" s="5"/>
      <c r="AM48" s="5"/>
      <c r="AN48" s="5"/>
      <c r="AO48" s="5">
        <v>12</v>
      </c>
      <c r="AP48" s="5">
        <v>7</v>
      </c>
      <c r="AQ48" s="6" t="s">
        <v>693</v>
      </c>
      <c r="AR48" s="7">
        <v>44446</v>
      </c>
      <c r="AS48" s="8">
        <v>6608817</v>
      </c>
      <c r="AT48" s="8">
        <v>6608817</v>
      </c>
      <c r="AU48" s="2">
        <f t="shared" si="3"/>
        <v>46922601</v>
      </c>
      <c r="AV48" s="2">
        <f t="shared" si="4"/>
        <v>25774386</v>
      </c>
      <c r="AW48" s="1"/>
      <c r="AX48" s="1"/>
    </row>
    <row r="49" spans="1:50" ht="84" customHeight="1" x14ac:dyDescent="0.25">
      <c r="A49" s="27" t="s">
        <v>237</v>
      </c>
      <c r="B49" s="1" t="s">
        <v>238</v>
      </c>
      <c r="C49" s="16" t="s">
        <v>239</v>
      </c>
      <c r="D49" s="1" t="s">
        <v>48</v>
      </c>
      <c r="E49" s="1">
        <v>11</v>
      </c>
      <c r="F49" s="8">
        <v>80774430</v>
      </c>
      <c r="G49" s="28">
        <v>7343130</v>
      </c>
      <c r="H49" s="1" t="s">
        <v>44</v>
      </c>
      <c r="I49" s="8">
        <v>0</v>
      </c>
      <c r="J49" s="8">
        <f t="shared" si="7"/>
        <v>80774430</v>
      </c>
      <c r="K49" s="14" t="s">
        <v>240</v>
      </c>
      <c r="L49" s="14" t="str">
        <f>K49</f>
        <v xml:space="preserve">RAISA STELLA GUZMAN LAZARO </v>
      </c>
      <c r="M49" s="2">
        <f>J49</f>
        <v>80774430</v>
      </c>
      <c r="N49" s="2" t="str">
        <f>D49</f>
        <v>2 2. Meses</v>
      </c>
      <c r="O49" s="17">
        <f>E49</f>
        <v>11</v>
      </c>
      <c r="P49" s="8">
        <v>979084</v>
      </c>
      <c r="Q49" s="2">
        <v>7343130</v>
      </c>
      <c r="R49" s="2">
        <v>7343130</v>
      </c>
      <c r="S49" s="2">
        <v>7343130</v>
      </c>
      <c r="T49" s="2">
        <v>7343130</v>
      </c>
      <c r="U49" s="2">
        <v>7343130</v>
      </c>
      <c r="V49" s="18">
        <v>7343130</v>
      </c>
      <c r="W49" s="19">
        <v>7343130</v>
      </c>
      <c r="X49" s="1"/>
      <c r="Y49" s="1"/>
      <c r="Z49" s="1"/>
      <c r="AA49" s="1"/>
      <c r="AB49" s="1"/>
      <c r="AC49" s="1"/>
      <c r="AD49" s="1"/>
      <c r="AE49" s="1"/>
      <c r="AF49" s="1"/>
      <c r="AG49" s="2">
        <f t="shared" si="1"/>
        <v>52380994</v>
      </c>
      <c r="AH49" s="3">
        <f t="shared" si="2"/>
        <v>0.64848484848484844</v>
      </c>
      <c r="AI49" s="4" t="s">
        <v>50</v>
      </c>
      <c r="AJ49" s="5"/>
      <c r="AK49" s="5"/>
      <c r="AL49" s="5"/>
      <c r="AM49" s="5"/>
      <c r="AN49" s="5"/>
      <c r="AO49" s="5">
        <v>12</v>
      </c>
      <c r="AP49" s="5">
        <v>8</v>
      </c>
      <c r="AQ49" s="6" t="s">
        <v>694</v>
      </c>
      <c r="AR49" s="7">
        <v>44442</v>
      </c>
      <c r="AS49" s="8">
        <v>7343130</v>
      </c>
      <c r="AT49" s="8">
        <v>7343130</v>
      </c>
      <c r="AU49" s="2">
        <f t="shared" si="3"/>
        <v>52380994</v>
      </c>
      <c r="AV49" s="2">
        <f t="shared" si="4"/>
        <v>28393436</v>
      </c>
      <c r="AW49" s="1"/>
      <c r="AX49" s="1"/>
    </row>
    <row r="50" spans="1:50" ht="72" customHeight="1" x14ac:dyDescent="0.25">
      <c r="A50" s="27" t="s">
        <v>241</v>
      </c>
      <c r="B50" s="1" t="s">
        <v>242</v>
      </c>
      <c r="C50" s="16" t="s">
        <v>243</v>
      </c>
      <c r="D50" s="1" t="s">
        <v>48</v>
      </c>
      <c r="E50" s="1">
        <v>11</v>
      </c>
      <c r="F50" s="8">
        <v>121161645</v>
      </c>
      <c r="G50" s="8">
        <v>11014695</v>
      </c>
      <c r="H50" s="1" t="s">
        <v>44</v>
      </c>
      <c r="I50" s="8">
        <v>0</v>
      </c>
      <c r="J50" s="8">
        <f t="shared" si="7"/>
        <v>121161645</v>
      </c>
      <c r="K50" s="14" t="s">
        <v>244</v>
      </c>
      <c r="L50" s="14" t="str">
        <f>K50</f>
        <v>MARTHA EUGENIA RAMOS OSPINA</v>
      </c>
      <c r="M50" s="2">
        <f>J50</f>
        <v>121161645</v>
      </c>
      <c r="N50" s="2" t="str">
        <f>D50</f>
        <v>2 2. Meses</v>
      </c>
      <c r="O50" s="17">
        <f>E50</f>
        <v>11</v>
      </c>
      <c r="P50" s="8">
        <v>734313</v>
      </c>
      <c r="Q50" s="2">
        <v>11014695</v>
      </c>
      <c r="R50" s="2">
        <v>11014695</v>
      </c>
      <c r="S50" s="2">
        <v>11014695</v>
      </c>
      <c r="T50" s="2">
        <v>11014695</v>
      </c>
      <c r="U50" s="2">
        <v>7343130</v>
      </c>
      <c r="V50" s="18">
        <v>11014695</v>
      </c>
      <c r="W50" s="19">
        <v>11014695</v>
      </c>
      <c r="X50" s="1"/>
      <c r="Y50" s="1"/>
      <c r="Z50" s="1"/>
      <c r="AA50" s="1"/>
      <c r="AB50" s="1"/>
      <c r="AC50" s="1"/>
      <c r="AD50" s="1"/>
      <c r="AE50" s="1"/>
      <c r="AF50" s="1"/>
      <c r="AG50" s="2">
        <f t="shared" si="1"/>
        <v>74165613</v>
      </c>
      <c r="AH50" s="3">
        <f t="shared" si="2"/>
        <v>0.61212121212121207</v>
      </c>
      <c r="AI50" s="4" t="s">
        <v>50</v>
      </c>
      <c r="AJ50" s="5"/>
      <c r="AK50" s="5"/>
      <c r="AL50" s="5"/>
      <c r="AM50" s="5"/>
      <c r="AN50" s="5"/>
      <c r="AO50" s="5">
        <v>12</v>
      </c>
      <c r="AP50" s="5">
        <v>7</v>
      </c>
      <c r="AQ50" s="6" t="s">
        <v>695</v>
      </c>
      <c r="AR50" s="7">
        <v>44448</v>
      </c>
      <c r="AS50" s="8">
        <v>11014695</v>
      </c>
      <c r="AT50" s="8">
        <v>11014695</v>
      </c>
      <c r="AU50" s="2">
        <f t="shared" si="3"/>
        <v>74165613</v>
      </c>
      <c r="AV50" s="2">
        <f t="shared" si="4"/>
        <v>46996032</v>
      </c>
      <c r="AW50" s="1"/>
      <c r="AX50" s="1"/>
    </row>
    <row r="51" spans="1:50" ht="72" customHeight="1" x14ac:dyDescent="0.25">
      <c r="A51" s="27" t="s">
        <v>245</v>
      </c>
      <c r="B51" s="1" t="s">
        <v>246</v>
      </c>
      <c r="C51" s="16" t="s">
        <v>247</v>
      </c>
      <c r="D51" s="1" t="s">
        <v>48</v>
      </c>
      <c r="E51" s="1">
        <v>11</v>
      </c>
      <c r="F51" s="8">
        <v>121161645</v>
      </c>
      <c r="G51" s="8">
        <v>11014695</v>
      </c>
      <c r="H51" s="1" t="s">
        <v>44</v>
      </c>
      <c r="I51" s="8">
        <v>0</v>
      </c>
      <c r="J51" s="8">
        <f t="shared" si="7"/>
        <v>121161645</v>
      </c>
      <c r="K51" s="14" t="s">
        <v>248</v>
      </c>
      <c r="L51" s="14" t="str">
        <f>K51</f>
        <v>HECTOR ENRIQUE FERRER LEAL</v>
      </c>
      <c r="M51" s="2">
        <f>J51</f>
        <v>121161645</v>
      </c>
      <c r="N51" s="2" t="str">
        <f>D51</f>
        <v>2 2. Meses</v>
      </c>
      <c r="O51" s="17">
        <f>E51</f>
        <v>11</v>
      </c>
      <c r="P51" s="8">
        <v>734313</v>
      </c>
      <c r="Q51" s="2">
        <v>11014695</v>
      </c>
      <c r="R51" s="2">
        <v>11014695</v>
      </c>
      <c r="S51" s="2">
        <v>11014695</v>
      </c>
      <c r="T51" s="2">
        <v>11014695</v>
      </c>
      <c r="U51" s="2">
        <v>11014695</v>
      </c>
      <c r="V51" s="18">
        <v>11014695</v>
      </c>
      <c r="W51" s="19">
        <v>11014695</v>
      </c>
      <c r="X51" s="1"/>
      <c r="Y51" s="1"/>
      <c r="Z51" s="1"/>
      <c r="AA51" s="1"/>
      <c r="AB51" s="1"/>
      <c r="AC51" s="1"/>
      <c r="AD51" s="1"/>
      <c r="AE51" s="1"/>
      <c r="AF51" s="1"/>
      <c r="AG51" s="2">
        <f t="shared" si="1"/>
        <v>77837178</v>
      </c>
      <c r="AH51" s="3">
        <f t="shared" si="2"/>
        <v>0.64242424242424245</v>
      </c>
      <c r="AI51" s="4" t="s">
        <v>50</v>
      </c>
      <c r="AJ51" s="5"/>
      <c r="AK51" s="5"/>
      <c r="AL51" s="5"/>
      <c r="AM51" s="5"/>
      <c r="AN51" s="5"/>
      <c r="AO51" s="5">
        <v>12</v>
      </c>
      <c r="AP51" s="5">
        <v>7</v>
      </c>
      <c r="AQ51" s="6" t="s">
        <v>696</v>
      </c>
      <c r="AR51" s="7">
        <v>44448</v>
      </c>
      <c r="AS51" s="8">
        <v>11014695</v>
      </c>
      <c r="AT51" s="8">
        <v>11014695</v>
      </c>
      <c r="AU51" s="2">
        <f t="shared" si="3"/>
        <v>77837178</v>
      </c>
      <c r="AV51" s="2">
        <f t="shared" si="4"/>
        <v>43324467</v>
      </c>
      <c r="AW51" s="1"/>
      <c r="AX51" s="1"/>
    </row>
    <row r="52" spans="1:50" ht="72" customHeight="1" x14ac:dyDescent="0.25">
      <c r="A52" s="27" t="s">
        <v>249</v>
      </c>
      <c r="B52" s="1" t="s">
        <v>250</v>
      </c>
      <c r="C52" s="16" t="s">
        <v>251</v>
      </c>
      <c r="D52" s="1" t="s">
        <v>48</v>
      </c>
      <c r="E52" s="1">
        <v>11</v>
      </c>
      <c r="F52" s="28">
        <v>48464658</v>
      </c>
      <c r="G52" s="29">
        <v>4405878</v>
      </c>
      <c r="H52" s="1" t="s">
        <v>44</v>
      </c>
      <c r="I52" s="8">
        <v>0</v>
      </c>
      <c r="J52" s="8">
        <f t="shared" si="7"/>
        <v>48464658</v>
      </c>
      <c r="K52" s="14" t="s">
        <v>252</v>
      </c>
      <c r="L52" s="14" t="str">
        <f>K52</f>
        <v>JOAN AURELIO GUIO CAMARGO</v>
      </c>
      <c r="M52" s="2">
        <f>J52</f>
        <v>48464658</v>
      </c>
      <c r="N52" s="2" t="str">
        <f>D52</f>
        <v>2 2. Meses</v>
      </c>
      <c r="O52" s="17">
        <f>E52</f>
        <v>11</v>
      </c>
      <c r="P52" s="8">
        <v>293725</v>
      </c>
      <c r="Q52" s="2"/>
      <c r="R52" s="2">
        <f>5433916+3377840</f>
        <v>8811756</v>
      </c>
      <c r="S52" s="2">
        <v>4405878</v>
      </c>
      <c r="T52" s="2">
        <v>4405878</v>
      </c>
      <c r="U52" s="2">
        <v>4405878</v>
      </c>
      <c r="V52" s="18">
        <v>4405878</v>
      </c>
      <c r="W52" s="19">
        <v>4405878</v>
      </c>
      <c r="X52" s="1"/>
      <c r="Y52" s="1"/>
      <c r="Z52" s="1"/>
      <c r="AA52" s="1"/>
      <c r="AB52" s="1"/>
      <c r="AC52" s="1"/>
      <c r="AD52" s="1"/>
      <c r="AE52" s="1"/>
      <c r="AF52" s="1"/>
      <c r="AG52" s="2">
        <f t="shared" si="1"/>
        <v>31134871</v>
      </c>
      <c r="AH52" s="3">
        <f t="shared" si="2"/>
        <v>0.64242423829752393</v>
      </c>
      <c r="AI52" s="4" t="s">
        <v>50</v>
      </c>
      <c r="AJ52" s="5"/>
      <c r="AK52" s="5"/>
      <c r="AL52" s="5"/>
      <c r="AM52" s="5"/>
      <c r="AN52" s="5"/>
      <c r="AO52" s="5">
        <v>12</v>
      </c>
      <c r="AP52" s="5">
        <v>7</v>
      </c>
      <c r="AQ52" s="6" t="s">
        <v>697</v>
      </c>
      <c r="AR52" s="7">
        <v>44446</v>
      </c>
      <c r="AS52" s="8">
        <v>4405878</v>
      </c>
      <c r="AT52" s="8">
        <v>4405878</v>
      </c>
      <c r="AU52" s="2">
        <f t="shared" si="3"/>
        <v>31134871</v>
      </c>
      <c r="AV52" s="2">
        <f t="shared" si="4"/>
        <v>17329787</v>
      </c>
      <c r="AW52" s="1"/>
      <c r="AX52" s="1"/>
    </row>
    <row r="53" spans="1:50" ht="72" customHeight="1" x14ac:dyDescent="0.25">
      <c r="A53" s="27" t="s">
        <v>253</v>
      </c>
      <c r="B53" s="1" t="s">
        <v>254</v>
      </c>
      <c r="C53" s="16" t="s">
        <v>255</v>
      </c>
      <c r="D53" s="1" t="s">
        <v>48</v>
      </c>
      <c r="E53" s="1">
        <v>9</v>
      </c>
      <c r="F53" s="29">
        <v>72696987</v>
      </c>
      <c r="G53" s="8">
        <v>8077443</v>
      </c>
      <c r="H53" s="1" t="s">
        <v>44</v>
      </c>
      <c r="I53" s="8">
        <v>0</v>
      </c>
      <c r="J53" s="8">
        <f t="shared" si="7"/>
        <v>72696987</v>
      </c>
      <c r="K53" s="14" t="s">
        <v>256</v>
      </c>
      <c r="L53" s="14" t="str">
        <f>K53</f>
        <v>LUIS ALEXANDER JIMENEZ ALVARADO</v>
      </c>
      <c r="M53" s="2">
        <f>J53</f>
        <v>72696987</v>
      </c>
      <c r="N53" s="2" t="str">
        <f>D53</f>
        <v>2 2. Meses</v>
      </c>
      <c r="O53" s="17">
        <f>E53</f>
        <v>9</v>
      </c>
      <c r="P53" s="8">
        <v>7888133</v>
      </c>
      <c r="Q53" s="2">
        <v>8077443</v>
      </c>
      <c r="R53" s="2">
        <v>8077443</v>
      </c>
      <c r="S53" s="2">
        <v>8077443</v>
      </c>
      <c r="T53" s="2">
        <v>8077443</v>
      </c>
      <c r="U53" s="2">
        <v>8077443</v>
      </c>
      <c r="V53" s="18">
        <v>8077443</v>
      </c>
      <c r="W53" s="19">
        <v>8077443</v>
      </c>
      <c r="X53" s="1"/>
      <c r="Y53" s="1"/>
      <c r="Z53" s="1"/>
      <c r="AA53" s="1"/>
      <c r="AB53" s="1"/>
      <c r="AC53" s="1"/>
      <c r="AD53" s="1"/>
      <c r="AE53" s="1"/>
      <c r="AF53" s="1"/>
      <c r="AG53" s="2">
        <f t="shared" si="1"/>
        <v>64430234</v>
      </c>
      <c r="AH53" s="3">
        <f t="shared" si="2"/>
        <v>0.88628479196806331</v>
      </c>
      <c r="AI53" s="4" t="s">
        <v>50</v>
      </c>
      <c r="AJ53" s="5"/>
      <c r="AK53" s="5"/>
      <c r="AL53" s="5"/>
      <c r="AM53" s="5"/>
      <c r="AN53" s="5"/>
      <c r="AO53" s="5">
        <v>10</v>
      </c>
      <c r="AP53" s="5">
        <v>7</v>
      </c>
      <c r="AQ53" s="6" t="s">
        <v>698</v>
      </c>
      <c r="AR53" s="7">
        <v>44446</v>
      </c>
      <c r="AS53" s="8">
        <v>8077443</v>
      </c>
      <c r="AT53" s="8">
        <v>8077443</v>
      </c>
      <c r="AU53" s="2">
        <f t="shared" si="3"/>
        <v>64430234</v>
      </c>
      <c r="AV53" s="2">
        <f t="shared" si="4"/>
        <v>8266753</v>
      </c>
      <c r="AW53" s="1"/>
      <c r="AX53" s="1"/>
    </row>
    <row r="54" spans="1:50" ht="72" customHeight="1" x14ac:dyDescent="0.25">
      <c r="A54" s="27" t="s">
        <v>257</v>
      </c>
      <c r="B54" s="1" t="s">
        <v>258</v>
      </c>
      <c r="C54" s="16" t="s">
        <v>259</v>
      </c>
      <c r="D54" s="1" t="s">
        <v>48</v>
      </c>
      <c r="E54" s="1">
        <v>3</v>
      </c>
      <c r="F54" s="8">
        <v>24232329</v>
      </c>
      <c r="G54" s="8">
        <v>8077443</v>
      </c>
      <c r="H54" s="1" t="s">
        <v>44</v>
      </c>
      <c r="I54" s="8">
        <v>0</v>
      </c>
      <c r="J54" s="8">
        <f t="shared" si="7"/>
        <v>24232329</v>
      </c>
      <c r="K54" s="14" t="s">
        <v>260</v>
      </c>
      <c r="L54" s="14" t="str">
        <f>K54</f>
        <v>OLGA LUCILA LIZARAZO SALGADO</v>
      </c>
      <c r="M54" s="2">
        <f>J54</f>
        <v>24232329</v>
      </c>
      <c r="N54" s="2" t="str">
        <f>D54</f>
        <v>2 2. Meses</v>
      </c>
      <c r="O54" s="17">
        <f>E54</f>
        <v>3</v>
      </c>
      <c r="P54" s="8">
        <v>807744</v>
      </c>
      <c r="Q54" s="2">
        <v>8077443</v>
      </c>
      <c r="R54" s="2">
        <v>8077443</v>
      </c>
      <c r="S54" s="2">
        <v>7269699</v>
      </c>
      <c r="T54" s="1"/>
      <c r="U54" s="10"/>
      <c r="V54" s="18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">
        <f t="shared" si="1"/>
        <v>24232329</v>
      </c>
      <c r="AH54" s="3">
        <f t="shared" si="2"/>
        <v>1</v>
      </c>
      <c r="AI54" s="4"/>
      <c r="AJ54" s="5"/>
      <c r="AK54" s="5"/>
      <c r="AL54" s="5"/>
      <c r="AM54" s="5"/>
      <c r="AN54" s="5"/>
      <c r="AO54" s="5">
        <v>4</v>
      </c>
      <c r="AP54" s="5">
        <v>3</v>
      </c>
      <c r="AQ54" s="6" t="e">
        <v>#N/A</v>
      </c>
      <c r="AR54" s="7" t="e">
        <v>#N/A</v>
      </c>
      <c r="AS54" s="8">
        <v>0</v>
      </c>
      <c r="AT54" s="8">
        <v>3769473</v>
      </c>
      <c r="AU54" s="2">
        <f t="shared" si="3"/>
        <v>24232329</v>
      </c>
      <c r="AV54" s="2">
        <f t="shared" si="4"/>
        <v>0</v>
      </c>
      <c r="AW54" s="1"/>
      <c r="AX54" s="1"/>
    </row>
    <row r="55" spans="1:50" ht="72" customHeight="1" x14ac:dyDescent="0.25">
      <c r="A55" s="27" t="s">
        <v>261</v>
      </c>
      <c r="B55" s="1" t="s">
        <v>262</v>
      </c>
      <c r="C55" s="16" t="s">
        <v>263</v>
      </c>
      <c r="D55" s="1" t="s">
        <v>48</v>
      </c>
      <c r="E55" s="1">
        <v>11</v>
      </c>
      <c r="F55" s="8">
        <v>88851873</v>
      </c>
      <c r="G55" s="8">
        <v>8077443</v>
      </c>
      <c r="H55" s="1" t="s">
        <v>44</v>
      </c>
      <c r="I55" s="8">
        <v>0</v>
      </c>
      <c r="J55" s="8">
        <f t="shared" si="7"/>
        <v>88851873</v>
      </c>
      <c r="K55" s="14" t="s">
        <v>264</v>
      </c>
      <c r="L55" s="14" t="str">
        <f>K55</f>
        <v>MARTHA CAROLINA OSPINA RODRIGUEZ</v>
      </c>
      <c r="M55" s="2">
        <f>J55</f>
        <v>88851873</v>
      </c>
      <c r="N55" s="2" t="str">
        <f>D55</f>
        <v>2 2. Meses</v>
      </c>
      <c r="O55" s="17">
        <f>E55</f>
        <v>11</v>
      </c>
      <c r="P55" s="8">
        <v>538496</v>
      </c>
      <c r="Q55" s="2">
        <v>8077443</v>
      </c>
      <c r="R55" s="2">
        <v>8077443</v>
      </c>
      <c r="S55" s="1"/>
      <c r="T55" s="2">
        <v>8077443</v>
      </c>
      <c r="U55" s="2">
        <v>8077443</v>
      </c>
      <c r="V55" s="18">
        <v>8077443</v>
      </c>
      <c r="W55" s="19">
        <v>8077443</v>
      </c>
      <c r="X55" s="1"/>
      <c r="Y55" s="1"/>
      <c r="Z55" s="1"/>
      <c r="AA55" s="1"/>
      <c r="AB55" s="1"/>
      <c r="AC55" s="1"/>
      <c r="AD55" s="1"/>
      <c r="AE55" s="1"/>
      <c r="AF55" s="1"/>
      <c r="AG55" s="2">
        <f t="shared" si="1"/>
        <v>49003154</v>
      </c>
      <c r="AH55" s="3">
        <f t="shared" si="2"/>
        <v>0.55151514926421419</v>
      </c>
      <c r="AI55" s="4" t="s">
        <v>50</v>
      </c>
      <c r="AJ55" s="5"/>
      <c r="AK55" s="5"/>
      <c r="AL55" s="5"/>
      <c r="AM55" s="5"/>
      <c r="AN55" s="5"/>
      <c r="AO55" s="5">
        <v>12</v>
      </c>
      <c r="AP55" s="5">
        <v>7</v>
      </c>
      <c r="AQ55" s="6" t="s">
        <v>699</v>
      </c>
      <c r="AR55" s="7">
        <v>44449</v>
      </c>
      <c r="AS55" s="8">
        <v>8077443</v>
      </c>
      <c r="AT55" s="8">
        <v>8077443</v>
      </c>
      <c r="AU55" s="2">
        <f t="shared" si="3"/>
        <v>49003154</v>
      </c>
      <c r="AV55" s="2">
        <f t="shared" si="4"/>
        <v>39848719</v>
      </c>
      <c r="AW55" s="1"/>
      <c r="AX55" s="1"/>
    </row>
    <row r="56" spans="1:50" ht="72" customHeight="1" x14ac:dyDescent="0.25">
      <c r="A56" s="27" t="s">
        <v>265</v>
      </c>
      <c r="B56" s="1" t="s">
        <v>266</v>
      </c>
      <c r="C56" s="16" t="s">
        <v>267</v>
      </c>
      <c r="D56" s="1" t="s">
        <v>48</v>
      </c>
      <c r="E56" s="1">
        <v>11</v>
      </c>
      <c r="F56" s="8">
        <v>56542101</v>
      </c>
      <c r="G56" s="8">
        <v>5140191</v>
      </c>
      <c r="H56" s="1" t="s">
        <v>44</v>
      </c>
      <c r="I56" s="8">
        <v>0</v>
      </c>
      <c r="J56" s="8">
        <f t="shared" si="7"/>
        <v>56542101</v>
      </c>
      <c r="K56" s="14" t="s">
        <v>268</v>
      </c>
      <c r="L56" s="14" t="str">
        <f>K56</f>
        <v>LUIS FELIPE CHISCO APONTE</v>
      </c>
      <c r="M56" s="2">
        <f>J56</f>
        <v>56542101</v>
      </c>
      <c r="N56" s="2" t="str">
        <f>D56</f>
        <v>2 2. Meses</v>
      </c>
      <c r="O56" s="17">
        <f>E56</f>
        <v>11</v>
      </c>
      <c r="P56" s="8">
        <v>342679</v>
      </c>
      <c r="Q56" s="2">
        <v>5140191</v>
      </c>
      <c r="R56" s="2">
        <v>5140191</v>
      </c>
      <c r="S56" s="2">
        <v>5140191</v>
      </c>
      <c r="T56" s="2">
        <v>5140191</v>
      </c>
      <c r="U56" s="2">
        <v>5140191</v>
      </c>
      <c r="V56" s="18">
        <v>5140191</v>
      </c>
      <c r="W56" s="19">
        <v>5140191</v>
      </c>
      <c r="X56" s="1"/>
      <c r="Y56" s="1"/>
      <c r="Z56" s="1"/>
      <c r="AA56" s="1"/>
      <c r="AB56" s="1"/>
      <c r="AC56" s="1"/>
      <c r="AD56" s="1"/>
      <c r="AE56" s="1"/>
      <c r="AF56" s="1"/>
      <c r="AG56" s="2">
        <f t="shared" si="1"/>
        <v>36324016</v>
      </c>
      <c r="AH56" s="3">
        <f t="shared" si="2"/>
        <v>0.64242423534986792</v>
      </c>
      <c r="AI56" s="4" t="s">
        <v>50</v>
      </c>
      <c r="AJ56" s="5"/>
      <c r="AK56" s="5"/>
      <c r="AL56" s="5"/>
      <c r="AM56" s="5"/>
      <c r="AN56" s="5"/>
      <c r="AO56" s="5">
        <v>12</v>
      </c>
      <c r="AP56" s="5">
        <v>7</v>
      </c>
      <c r="AQ56" s="6" t="s">
        <v>700</v>
      </c>
      <c r="AR56" s="7">
        <v>44445</v>
      </c>
      <c r="AS56" s="8">
        <v>5140191</v>
      </c>
      <c r="AT56" s="8">
        <v>5140191</v>
      </c>
      <c r="AU56" s="2">
        <f t="shared" si="3"/>
        <v>36324016</v>
      </c>
      <c r="AV56" s="2">
        <f t="shared" si="4"/>
        <v>20218085</v>
      </c>
      <c r="AW56" s="1"/>
      <c r="AX56" s="1"/>
    </row>
    <row r="57" spans="1:50" ht="72" x14ac:dyDescent="0.25">
      <c r="A57" s="27" t="s">
        <v>269</v>
      </c>
      <c r="B57" s="1" t="s">
        <v>270</v>
      </c>
      <c r="C57" s="16" t="s">
        <v>271</v>
      </c>
      <c r="D57" s="1" t="s">
        <v>48</v>
      </c>
      <c r="E57" s="1">
        <v>9</v>
      </c>
      <c r="F57" s="8">
        <v>66088170</v>
      </c>
      <c r="G57" s="8">
        <v>7343130</v>
      </c>
      <c r="H57" s="12">
        <v>44455</v>
      </c>
      <c r="I57" s="8">
        <v>15175802</v>
      </c>
      <c r="J57" s="8">
        <f t="shared" si="7"/>
        <v>81263972</v>
      </c>
      <c r="K57" s="14" t="s">
        <v>272</v>
      </c>
      <c r="L57" s="14" t="str">
        <f>K57</f>
        <v>PEDRO FABIAN ACOSTA VIZCAYA</v>
      </c>
      <c r="M57" s="2">
        <f>J57</f>
        <v>81263972</v>
      </c>
      <c r="N57" s="2" t="str">
        <f>D57</f>
        <v>2 2. Meses</v>
      </c>
      <c r="O57" s="17">
        <f>E57</f>
        <v>9</v>
      </c>
      <c r="P57" s="8">
        <v>489542</v>
      </c>
      <c r="Q57" s="2">
        <v>7343130</v>
      </c>
      <c r="R57" s="2">
        <v>7343130</v>
      </c>
      <c r="S57" s="2">
        <v>7343130</v>
      </c>
      <c r="T57" s="2">
        <v>7343130</v>
      </c>
      <c r="U57" s="2">
        <v>7343130</v>
      </c>
      <c r="V57" s="18">
        <v>7343130</v>
      </c>
      <c r="W57" s="19">
        <v>7343130</v>
      </c>
      <c r="X57" s="1"/>
      <c r="Y57" s="1"/>
      <c r="Z57" s="1"/>
      <c r="AA57" s="1"/>
      <c r="AB57" s="1"/>
      <c r="AC57" s="1"/>
      <c r="AD57" s="1"/>
      <c r="AE57" s="1"/>
      <c r="AF57" s="1"/>
      <c r="AG57" s="2">
        <f t="shared" si="1"/>
        <v>51891452</v>
      </c>
      <c r="AH57" s="3">
        <f t="shared" si="2"/>
        <v>0.63855421686746983</v>
      </c>
      <c r="AI57" s="4" t="s">
        <v>50</v>
      </c>
      <c r="AJ57" s="5"/>
      <c r="AK57" s="5"/>
      <c r="AL57" s="5"/>
      <c r="AM57" s="5"/>
      <c r="AN57" s="5"/>
      <c r="AO57" s="5">
        <v>10</v>
      </c>
      <c r="AP57" s="5">
        <v>7</v>
      </c>
      <c r="AQ57" s="6" t="s">
        <v>701</v>
      </c>
      <c r="AR57" s="7">
        <v>44446</v>
      </c>
      <c r="AS57" s="8">
        <v>7343130</v>
      </c>
      <c r="AT57" s="8">
        <v>7343130</v>
      </c>
      <c r="AU57" s="2">
        <f t="shared" si="3"/>
        <v>51891452</v>
      </c>
      <c r="AV57" s="2">
        <f t="shared" si="4"/>
        <v>29372520</v>
      </c>
      <c r="AW57" s="1"/>
      <c r="AX57" s="1"/>
    </row>
    <row r="58" spans="1:50" ht="72" customHeight="1" x14ac:dyDescent="0.25">
      <c r="A58" s="27" t="s">
        <v>273</v>
      </c>
      <c r="B58" s="1" t="s">
        <v>274</v>
      </c>
      <c r="C58" s="16" t="s">
        <v>275</v>
      </c>
      <c r="D58" s="1" t="s">
        <v>48</v>
      </c>
      <c r="E58" s="1">
        <v>11</v>
      </c>
      <c r="F58" s="8">
        <v>56542101</v>
      </c>
      <c r="G58" s="8">
        <v>5140191</v>
      </c>
      <c r="H58" s="1" t="s">
        <v>44</v>
      </c>
      <c r="I58" s="8">
        <v>0</v>
      </c>
      <c r="J58" s="8">
        <f t="shared" si="7"/>
        <v>56542101</v>
      </c>
      <c r="K58" s="14" t="s">
        <v>276</v>
      </c>
      <c r="L58" s="14" t="str">
        <f>K58</f>
        <v>KAREN LISETH VAQUIRO CUELLAR</v>
      </c>
      <c r="M58" s="2">
        <f>J58</f>
        <v>56542101</v>
      </c>
      <c r="N58" s="2" t="str">
        <f>D58</f>
        <v>2 2. Meses</v>
      </c>
      <c r="O58" s="17">
        <f>E58</f>
        <v>11</v>
      </c>
      <c r="P58" s="8">
        <v>342679</v>
      </c>
      <c r="Q58" s="2">
        <v>5140191</v>
      </c>
      <c r="R58" s="2">
        <v>5140191</v>
      </c>
      <c r="S58" s="2">
        <v>5140191</v>
      </c>
      <c r="T58" s="2">
        <v>5140191</v>
      </c>
      <c r="U58" s="2">
        <v>5140191</v>
      </c>
      <c r="V58" s="18">
        <v>5140191</v>
      </c>
      <c r="W58" s="19">
        <v>5140191</v>
      </c>
      <c r="X58" s="1"/>
      <c r="Y58" s="1"/>
      <c r="Z58" s="1"/>
      <c r="AA58" s="1"/>
      <c r="AB58" s="1"/>
      <c r="AC58" s="1"/>
      <c r="AD58" s="1"/>
      <c r="AE58" s="1"/>
      <c r="AF58" s="1"/>
      <c r="AG58" s="2">
        <f t="shared" si="1"/>
        <v>36324016</v>
      </c>
      <c r="AH58" s="3">
        <f t="shared" si="2"/>
        <v>0.64242423534986792</v>
      </c>
      <c r="AI58" s="4" t="s">
        <v>50</v>
      </c>
      <c r="AJ58" s="5"/>
      <c r="AK58" s="5"/>
      <c r="AL58" s="5"/>
      <c r="AM58" s="5"/>
      <c r="AN58" s="5"/>
      <c r="AO58" s="5">
        <v>12</v>
      </c>
      <c r="AP58" s="5">
        <v>7</v>
      </c>
      <c r="AQ58" s="6" t="s">
        <v>702</v>
      </c>
      <c r="AR58" s="7">
        <v>44448</v>
      </c>
      <c r="AS58" s="8">
        <v>5140191</v>
      </c>
      <c r="AT58" s="8">
        <v>5140191</v>
      </c>
      <c r="AU58" s="2">
        <f t="shared" si="3"/>
        <v>36324016</v>
      </c>
      <c r="AV58" s="2">
        <f t="shared" si="4"/>
        <v>20218085</v>
      </c>
      <c r="AW58" s="1"/>
      <c r="AX58" s="1"/>
    </row>
    <row r="59" spans="1:50" ht="72" customHeight="1" x14ac:dyDescent="0.25">
      <c r="A59" s="27" t="s">
        <v>277</v>
      </c>
      <c r="B59" s="1" t="s">
        <v>278</v>
      </c>
      <c r="C59" s="16" t="s">
        <v>279</v>
      </c>
      <c r="D59" s="1" t="s">
        <v>48</v>
      </c>
      <c r="E59" s="1">
        <v>11</v>
      </c>
      <c r="F59" s="8">
        <v>88851873</v>
      </c>
      <c r="G59" s="8">
        <v>8077443</v>
      </c>
      <c r="H59" s="1" t="s">
        <v>44</v>
      </c>
      <c r="I59" s="8">
        <v>0</v>
      </c>
      <c r="J59" s="8">
        <f t="shared" si="7"/>
        <v>88851873</v>
      </c>
      <c r="K59" s="14" t="s">
        <v>280</v>
      </c>
      <c r="L59" s="14" t="str">
        <f>K59</f>
        <v>LAURA VALENTINA GOMEZ GUTIERREZ</v>
      </c>
      <c r="M59" s="2">
        <f>J59</f>
        <v>88851873</v>
      </c>
      <c r="N59" s="2" t="str">
        <f>D59</f>
        <v>2 2. Meses</v>
      </c>
      <c r="O59" s="17">
        <f>E59</f>
        <v>11</v>
      </c>
      <c r="P59" s="8">
        <v>538496</v>
      </c>
      <c r="Q59" s="2">
        <v>8077443</v>
      </c>
      <c r="R59" s="2">
        <v>8077443</v>
      </c>
      <c r="S59" s="2">
        <v>8077443</v>
      </c>
      <c r="T59" s="2">
        <v>8077443</v>
      </c>
      <c r="U59" s="2">
        <v>8077443</v>
      </c>
      <c r="V59" s="18">
        <v>8077443</v>
      </c>
      <c r="W59" s="19">
        <v>8077443</v>
      </c>
      <c r="X59" s="1"/>
      <c r="Y59" s="1"/>
      <c r="Z59" s="1"/>
      <c r="AA59" s="1"/>
      <c r="AB59" s="1"/>
      <c r="AC59" s="1"/>
      <c r="AD59" s="1"/>
      <c r="AE59" s="1"/>
      <c r="AF59" s="1"/>
      <c r="AG59" s="2">
        <f t="shared" si="1"/>
        <v>57080597</v>
      </c>
      <c r="AH59" s="3">
        <f t="shared" si="2"/>
        <v>0.64242424017330502</v>
      </c>
      <c r="AI59" s="4" t="s">
        <v>50</v>
      </c>
      <c r="AJ59" s="5"/>
      <c r="AK59" s="5"/>
      <c r="AL59" s="5"/>
      <c r="AM59" s="5"/>
      <c r="AN59" s="5"/>
      <c r="AO59" s="5">
        <v>12</v>
      </c>
      <c r="AP59" s="5">
        <v>7</v>
      </c>
      <c r="AQ59" s="6" t="s">
        <v>703</v>
      </c>
      <c r="AR59" s="7">
        <v>44448</v>
      </c>
      <c r="AS59" s="8">
        <v>8077443</v>
      </c>
      <c r="AT59" s="8">
        <v>8077443</v>
      </c>
      <c r="AU59" s="2">
        <f t="shared" si="3"/>
        <v>57080597</v>
      </c>
      <c r="AV59" s="2">
        <f t="shared" si="4"/>
        <v>31771276</v>
      </c>
      <c r="AW59" s="1"/>
      <c r="AX59" s="1"/>
    </row>
    <row r="60" spans="1:50" ht="72" customHeight="1" x14ac:dyDescent="0.25">
      <c r="A60" s="27" t="s">
        <v>281</v>
      </c>
      <c r="B60" s="1" t="s">
        <v>282</v>
      </c>
      <c r="C60" s="16" t="s">
        <v>283</v>
      </c>
      <c r="D60" s="1" t="s">
        <v>48</v>
      </c>
      <c r="E60" s="1">
        <v>11</v>
      </c>
      <c r="F60" s="8">
        <v>88851873</v>
      </c>
      <c r="G60" s="8">
        <v>8077443</v>
      </c>
      <c r="H60" s="1" t="s">
        <v>44</v>
      </c>
      <c r="I60" s="8">
        <v>0</v>
      </c>
      <c r="J60" s="8">
        <f t="shared" si="7"/>
        <v>88851873</v>
      </c>
      <c r="K60" s="14" t="s">
        <v>284</v>
      </c>
      <c r="L60" s="14" t="str">
        <f>K60</f>
        <v>JUAN CARLOS BARRERA CASTIBLANCO</v>
      </c>
      <c r="M60" s="2">
        <f>J60</f>
        <v>88851873</v>
      </c>
      <c r="N60" s="2" t="str">
        <f>D60</f>
        <v>2 2. Meses</v>
      </c>
      <c r="O60" s="17">
        <f>E60</f>
        <v>11</v>
      </c>
      <c r="P60" s="8">
        <v>538496</v>
      </c>
      <c r="Q60" s="2">
        <v>8077443</v>
      </c>
      <c r="R60" s="2">
        <v>8077443</v>
      </c>
      <c r="S60" s="2">
        <v>8077443</v>
      </c>
      <c r="T60" s="2">
        <v>8077443</v>
      </c>
      <c r="U60" s="2">
        <v>8077443</v>
      </c>
      <c r="V60" s="18">
        <v>8077443</v>
      </c>
      <c r="W60" s="19">
        <v>8077443</v>
      </c>
      <c r="X60" s="1"/>
      <c r="Y60" s="1"/>
      <c r="Z60" s="1"/>
      <c r="AA60" s="1"/>
      <c r="AB60" s="1"/>
      <c r="AC60" s="1"/>
      <c r="AD60" s="1"/>
      <c r="AE60" s="1"/>
      <c r="AF60" s="1"/>
      <c r="AG60" s="2">
        <f t="shared" si="1"/>
        <v>57080597</v>
      </c>
      <c r="AH60" s="3">
        <f t="shared" si="2"/>
        <v>0.64242424017330502</v>
      </c>
      <c r="AI60" s="4" t="s">
        <v>50</v>
      </c>
      <c r="AJ60" s="5"/>
      <c r="AK60" s="5"/>
      <c r="AL60" s="5"/>
      <c r="AM60" s="5"/>
      <c r="AN60" s="5"/>
      <c r="AO60" s="5">
        <v>12</v>
      </c>
      <c r="AP60" s="5">
        <v>7</v>
      </c>
      <c r="AQ60" s="6" t="s">
        <v>704</v>
      </c>
      <c r="AR60" s="7">
        <v>44449</v>
      </c>
      <c r="AS60" s="8">
        <v>8077443</v>
      </c>
      <c r="AT60" s="8">
        <v>8077443</v>
      </c>
      <c r="AU60" s="2">
        <f t="shared" si="3"/>
        <v>57080597</v>
      </c>
      <c r="AV60" s="2">
        <f t="shared" si="4"/>
        <v>31771276</v>
      </c>
      <c r="AW60" s="1"/>
      <c r="AX60" s="1"/>
    </row>
    <row r="61" spans="1:50" ht="96" customHeight="1" x14ac:dyDescent="0.25">
      <c r="A61" s="27" t="s">
        <v>285</v>
      </c>
      <c r="B61" s="1" t="s">
        <v>286</v>
      </c>
      <c r="C61" s="16" t="s">
        <v>287</v>
      </c>
      <c r="D61" s="1" t="s">
        <v>48</v>
      </c>
      <c r="E61" s="1">
        <v>10</v>
      </c>
      <c r="F61" s="8">
        <v>80774430</v>
      </c>
      <c r="G61" s="8">
        <v>8077443</v>
      </c>
      <c r="H61" s="1" t="s">
        <v>44</v>
      </c>
      <c r="I61" s="8">
        <v>0</v>
      </c>
      <c r="J61" s="8">
        <f t="shared" si="7"/>
        <v>80774430</v>
      </c>
      <c r="K61" s="14" t="s">
        <v>288</v>
      </c>
      <c r="L61" s="14" t="str">
        <f>K61</f>
        <v xml:space="preserve">MARÍA MARGARITA RODRÍGUEZ NOPE </v>
      </c>
      <c r="M61" s="2">
        <f>J61</f>
        <v>80774430</v>
      </c>
      <c r="N61" s="2" t="str">
        <f>D61</f>
        <v>2 2. Meses</v>
      </c>
      <c r="O61" s="17">
        <f>E61</f>
        <v>10</v>
      </c>
      <c r="P61" s="8"/>
      <c r="Q61" s="2">
        <v>8077443</v>
      </c>
      <c r="R61" s="2">
        <v>8077443</v>
      </c>
      <c r="S61" s="1"/>
      <c r="T61" s="1"/>
      <c r="U61" s="10"/>
      <c r="V61" s="18">
        <v>3769473</v>
      </c>
      <c r="W61" s="19">
        <v>3769473</v>
      </c>
      <c r="X61" s="1"/>
      <c r="Y61" s="1"/>
      <c r="Z61" s="1"/>
      <c r="AA61" s="1"/>
      <c r="AB61" s="1"/>
      <c r="AC61" s="1"/>
      <c r="AD61" s="1"/>
      <c r="AE61" s="1"/>
      <c r="AF61" s="1"/>
      <c r="AG61" s="2">
        <f t="shared" si="1"/>
        <v>23693832</v>
      </c>
      <c r="AH61" s="3">
        <f t="shared" si="2"/>
        <v>0.29333332342920898</v>
      </c>
      <c r="AI61" s="4" t="s">
        <v>50</v>
      </c>
      <c r="AJ61" s="5"/>
      <c r="AK61" s="5"/>
      <c r="AL61" s="5"/>
      <c r="AM61" s="5"/>
      <c r="AN61" s="5"/>
      <c r="AO61" s="5">
        <v>11</v>
      </c>
      <c r="AP61" s="5">
        <v>4</v>
      </c>
      <c r="AQ61" s="6" t="s">
        <v>705</v>
      </c>
      <c r="AR61" s="7">
        <v>44446</v>
      </c>
      <c r="AS61" s="8">
        <v>3769473</v>
      </c>
      <c r="AT61" s="8">
        <v>3769473</v>
      </c>
      <c r="AU61" s="2">
        <f t="shared" si="3"/>
        <v>23693832</v>
      </c>
      <c r="AV61" s="2">
        <f t="shared" si="4"/>
        <v>57080598</v>
      </c>
      <c r="AW61" s="1"/>
      <c r="AX61" s="1"/>
    </row>
    <row r="62" spans="1:50" ht="96" customHeight="1" x14ac:dyDescent="0.25">
      <c r="A62" s="27" t="s">
        <v>289</v>
      </c>
      <c r="B62" s="1" t="s">
        <v>290</v>
      </c>
      <c r="C62" s="16" t="s">
        <v>291</v>
      </c>
      <c r="D62" s="1" t="s">
        <v>187</v>
      </c>
      <c r="E62" s="1">
        <v>315</v>
      </c>
      <c r="F62" s="8">
        <v>100233725</v>
      </c>
      <c r="G62" s="8">
        <v>9546069</v>
      </c>
      <c r="H62" s="1" t="s">
        <v>44</v>
      </c>
      <c r="I62" s="8">
        <v>0</v>
      </c>
      <c r="J62" s="8">
        <f t="shared" si="7"/>
        <v>100233725</v>
      </c>
      <c r="K62" s="14" t="s">
        <v>292</v>
      </c>
      <c r="L62" s="14" t="str">
        <f>K62</f>
        <v>ANYELA VIVIETH MAMIAN RAMOS</v>
      </c>
      <c r="M62" s="2">
        <f>J62</f>
        <v>100233725</v>
      </c>
      <c r="N62" s="2" t="str">
        <f>D62</f>
        <v xml:space="preserve">1.1 Dias </v>
      </c>
      <c r="O62" s="17">
        <f>E62</f>
        <v>315</v>
      </c>
      <c r="P62" s="8"/>
      <c r="Q62" s="2">
        <v>9546069</v>
      </c>
      <c r="R62" s="2">
        <v>9546069</v>
      </c>
      <c r="S62" s="2">
        <v>9546069</v>
      </c>
      <c r="T62" s="2">
        <v>9546069</v>
      </c>
      <c r="U62" s="2">
        <v>9546069</v>
      </c>
      <c r="V62" s="18">
        <v>9546069</v>
      </c>
      <c r="W62" s="19">
        <v>9546069</v>
      </c>
      <c r="X62" s="1"/>
      <c r="Y62" s="1"/>
      <c r="Z62" s="1"/>
      <c r="AA62" s="1"/>
      <c r="AB62" s="1"/>
      <c r="AC62" s="1"/>
      <c r="AD62" s="1"/>
      <c r="AE62" s="1"/>
      <c r="AF62" s="1"/>
      <c r="AG62" s="2">
        <f t="shared" si="1"/>
        <v>66822483</v>
      </c>
      <c r="AH62" s="3">
        <f t="shared" si="2"/>
        <v>0.66666666334110602</v>
      </c>
      <c r="AI62" s="4" t="s">
        <v>50</v>
      </c>
      <c r="AJ62" s="5"/>
      <c r="AK62" s="5"/>
      <c r="AL62" s="5"/>
      <c r="AM62" s="5"/>
      <c r="AN62" s="5"/>
      <c r="AO62" s="5">
        <v>12</v>
      </c>
      <c r="AP62" s="5">
        <v>6</v>
      </c>
      <c r="AQ62" s="6" t="s">
        <v>706</v>
      </c>
      <c r="AR62" s="7">
        <v>44448</v>
      </c>
      <c r="AS62" s="8">
        <v>9546069</v>
      </c>
      <c r="AT62" s="8">
        <v>9546069</v>
      </c>
      <c r="AU62" s="2">
        <f t="shared" si="3"/>
        <v>66822483</v>
      </c>
      <c r="AV62" s="2">
        <f t="shared" si="4"/>
        <v>33411242</v>
      </c>
      <c r="AW62" s="1"/>
      <c r="AX62" s="1"/>
    </row>
    <row r="63" spans="1:50" ht="70.5" customHeight="1" x14ac:dyDescent="0.25">
      <c r="A63" s="27" t="s">
        <v>293</v>
      </c>
      <c r="B63" s="1" t="s">
        <v>294</v>
      </c>
      <c r="C63" s="16" t="s">
        <v>295</v>
      </c>
      <c r="D63" s="1" t="s">
        <v>48</v>
      </c>
      <c r="E63" s="30">
        <v>11</v>
      </c>
      <c r="F63" s="8">
        <v>56542101</v>
      </c>
      <c r="G63" s="8">
        <v>5140191</v>
      </c>
      <c r="H63" s="1" t="s">
        <v>44</v>
      </c>
      <c r="I63" s="8">
        <v>0</v>
      </c>
      <c r="J63" s="8">
        <f t="shared" si="7"/>
        <v>56542101</v>
      </c>
      <c r="K63" s="31" t="s">
        <v>296</v>
      </c>
      <c r="L63" s="14" t="str">
        <f>K63</f>
        <v xml:space="preserve">JUAN GABRIEL FERNANDEZ GUZMAN </v>
      </c>
      <c r="M63" s="2">
        <f>J63</f>
        <v>56542101</v>
      </c>
      <c r="N63" s="2" t="str">
        <f>D63</f>
        <v>2 2. Meses</v>
      </c>
      <c r="O63" s="17">
        <f>E63</f>
        <v>11</v>
      </c>
      <c r="P63" s="8"/>
      <c r="Q63" s="2">
        <v>5140191</v>
      </c>
      <c r="R63" s="2">
        <v>5140191</v>
      </c>
      <c r="S63" s="2">
        <v>5140191</v>
      </c>
      <c r="T63" s="2">
        <v>5140191</v>
      </c>
      <c r="U63" s="2">
        <v>5140191</v>
      </c>
      <c r="V63" s="18">
        <v>5140191</v>
      </c>
      <c r="W63" s="19">
        <v>5140191</v>
      </c>
      <c r="X63" s="1"/>
      <c r="Y63" s="1"/>
      <c r="Z63" s="1"/>
      <c r="AA63" s="1"/>
      <c r="AB63" s="1"/>
      <c r="AC63" s="1"/>
      <c r="AD63" s="1"/>
      <c r="AE63" s="1"/>
      <c r="AF63" s="1"/>
      <c r="AG63" s="2">
        <f t="shared" si="1"/>
        <v>35981337</v>
      </c>
      <c r="AH63" s="3">
        <f t="shared" si="2"/>
        <v>0.63636363636363635</v>
      </c>
      <c r="AI63" s="4" t="s">
        <v>50</v>
      </c>
      <c r="AJ63" s="5"/>
      <c r="AK63" s="5"/>
      <c r="AL63" s="5"/>
      <c r="AM63" s="5"/>
      <c r="AN63" s="5"/>
      <c r="AO63" s="5">
        <v>12</v>
      </c>
      <c r="AP63" s="5">
        <v>6</v>
      </c>
      <c r="AQ63" s="6" t="s">
        <v>707</v>
      </c>
      <c r="AR63" s="7">
        <v>44448</v>
      </c>
      <c r="AS63" s="8">
        <v>5140191</v>
      </c>
      <c r="AT63" s="8">
        <v>5140191</v>
      </c>
      <c r="AU63" s="2">
        <f t="shared" si="3"/>
        <v>35981337</v>
      </c>
      <c r="AV63" s="2">
        <f t="shared" si="4"/>
        <v>20560764</v>
      </c>
      <c r="AW63" s="1"/>
      <c r="AX63" s="1"/>
    </row>
    <row r="64" spans="1:50" ht="72" customHeight="1" x14ac:dyDescent="0.25">
      <c r="A64" s="27" t="s">
        <v>297</v>
      </c>
      <c r="B64" s="1" t="s">
        <v>298</v>
      </c>
      <c r="C64" s="16" t="s">
        <v>299</v>
      </c>
      <c r="D64" s="1" t="s">
        <v>187</v>
      </c>
      <c r="E64" s="1">
        <v>315</v>
      </c>
      <c r="F64" s="8">
        <v>115654298</v>
      </c>
      <c r="G64" s="8">
        <v>11014695</v>
      </c>
      <c r="H64" s="1" t="s">
        <v>44</v>
      </c>
      <c r="I64" s="8">
        <v>0</v>
      </c>
      <c r="J64" s="8">
        <f t="shared" si="7"/>
        <v>115654298</v>
      </c>
      <c r="K64" s="14" t="s">
        <v>300</v>
      </c>
      <c r="L64" s="14" t="str">
        <f>K64</f>
        <v xml:space="preserve">MIGUEL ERNESTO CAICEDO NAVAS        </v>
      </c>
      <c r="M64" s="2">
        <f>J64</f>
        <v>115654298</v>
      </c>
      <c r="N64" s="2" t="str">
        <f>D64</f>
        <v xml:space="preserve">1.1 Dias </v>
      </c>
      <c r="O64" s="17">
        <f>E64</f>
        <v>315</v>
      </c>
      <c r="P64" s="8"/>
      <c r="Q64" s="2">
        <v>11014695</v>
      </c>
      <c r="R64" s="2">
        <v>11014695</v>
      </c>
      <c r="S64" s="2">
        <v>11014695</v>
      </c>
      <c r="T64" s="2">
        <v>11014695</v>
      </c>
      <c r="U64" s="10"/>
      <c r="V64" s="18">
        <f>11014695+11014695</f>
        <v>22029390</v>
      </c>
      <c r="W64" s="19">
        <v>11014695</v>
      </c>
      <c r="X64" s="1"/>
      <c r="Y64" s="1"/>
      <c r="Z64" s="1"/>
      <c r="AA64" s="1"/>
      <c r="AB64" s="1"/>
      <c r="AC64" s="1"/>
      <c r="AD64" s="1"/>
      <c r="AE64" s="1"/>
      <c r="AF64" s="1"/>
      <c r="AG64" s="2">
        <f t="shared" si="1"/>
        <v>77102865</v>
      </c>
      <c r="AH64" s="3">
        <f t="shared" si="2"/>
        <v>0.66666666378451411</v>
      </c>
      <c r="AI64" s="4" t="s">
        <v>50</v>
      </c>
      <c r="AJ64" s="5"/>
      <c r="AK64" s="5"/>
      <c r="AL64" s="5"/>
      <c r="AM64" s="5"/>
      <c r="AN64" s="5"/>
      <c r="AO64" s="5">
        <v>12</v>
      </c>
      <c r="AP64" s="5">
        <v>6</v>
      </c>
      <c r="AQ64" s="6" t="s">
        <v>708</v>
      </c>
      <c r="AR64" s="7">
        <v>44461</v>
      </c>
      <c r="AS64" s="8">
        <v>11014695</v>
      </c>
      <c r="AT64" s="8">
        <v>11014695</v>
      </c>
      <c r="AU64" s="2">
        <f t="shared" si="3"/>
        <v>77102865</v>
      </c>
      <c r="AV64" s="2">
        <f t="shared" si="4"/>
        <v>38551433</v>
      </c>
      <c r="AW64" s="1"/>
      <c r="AX64" s="1"/>
    </row>
    <row r="65" spans="1:50" ht="72" customHeight="1" x14ac:dyDescent="0.25">
      <c r="A65" s="27" t="s">
        <v>301</v>
      </c>
      <c r="B65" s="1" t="s">
        <v>302</v>
      </c>
      <c r="C65" s="16" t="s">
        <v>303</v>
      </c>
      <c r="D65" s="1" t="s">
        <v>48</v>
      </c>
      <c r="E65" s="1">
        <v>11</v>
      </c>
      <c r="F65" s="8">
        <v>56542101</v>
      </c>
      <c r="G65" s="8">
        <v>5140191</v>
      </c>
      <c r="H65" s="1" t="s">
        <v>44</v>
      </c>
      <c r="I65" s="8">
        <v>0</v>
      </c>
      <c r="J65" s="8">
        <f t="shared" si="7"/>
        <v>56542101</v>
      </c>
      <c r="K65" s="14" t="s">
        <v>304</v>
      </c>
      <c r="L65" s="14" t="str">
        <f>K65</f>
        <v xml:space="preserve">MARÍA PAULA TORO ESPITIA </v>
      </c>
      <c r="M65" s="2">
        <f>J65</f>
        <v>56542101</v>
      </c>
      <c r="N65" s="2" t="str">
        <f>D65</f>
        <v>2 2. Meses</v>
      </c>
      <c r="O65" s="17">
        <f>E65</f>
        <v>11</v>
      </c>
      <c r="P65" s="8"/>
      <c r="Q65" s="2">
        <v>5140191</v>
      </c>
      <c r="R65" s="2">
        <v>5140191</v>
      </c>
      <c r="S65" s="2">
        <v>5140191</v>
      </c>
      <c r="T65" s="2">
        <v>5140191</v>
      </c>
      <c r="U65" s="2">
        <v>5140191</v>
      </c>
      <c r="V65" s="18">
        <v>5140191</v>
      </c>
      <c r="W65" s="19">
        <v>5140191</v>
      </c>
      <c r="X65" s="1"/>
      <c r="Y65" s="1"/>
      <c r="Z65" s="1"/>
      <c r="AA65" s="1"/>
      <c r="AB65" s="1"/>
      <c r="AC65" s="1"/>
      <c r="AD65" s="1"/>
      <c r="AE65" s="1"/>
      <c r="AF65" s="1"/>
      <c r="AG65" s="2">
        <f t="shared" si="1"/>
        <v>35981337</v>
      </c>
      <c r="AH65" s="3">
        <f t="shared" si="2"/>
        <v>0.63636363636363635</v>
      </c>
      <c r="AI65" s="4" t="s">
        <v>50</v>
      </c>
      <c r="AJ65" s="5"/>
      <c r="AK65" s="5"/>
      <c r="AL65" s="5"/>
      <c r="AM65" s="5"/>
      <c r="AN65" s="5"/>
      <c r="AO65" s="5">
        <v>12</v>
      </c>
      <c r="AP65" s="5">
        <v>6</v>
      </c>
      <c r="AQ65" s="6" t="s">
        <v>709</v>
      </c>
      <c r="AR65" s="7">
        <v>44442</v>
      </c>
      <c r="AS65" s="8">
        <v>5140191</v>
      </c>
      <c r="AT65" s="8">
        <v>5140191</v>
      </c>
      <c r="AU65" s="2">
        <f t="shared" si="3"/>
        <v>35981337</v>
      </c>
      <c r="AV65" s="2">
        <f t="shared" si="4"/>
        <v>20560764</v>
      </c>
      <c r="AW65" s="1"/>
      <c r="AX65" s="1"/>
    </row>
    <row r="66" spans="1:50" ht="72" customHeight="1" x14ac:dyDescent="0.25">
      <c r="A66" s="27" t="s">
        <v>305</v>
      </c>
      <c r="B66" s="1" t="s">
        <v>306</v>
      </c>
      <c r="C66" s="16" t="s">
        <v>307</v>
      </c>
      <c r="D66" s="1" t="s">
        <v>48</v>
      </c>
      <c r="E66" s="1">
        <v>10</v>
      </c>
      <c r="F66" s="8">
        <v>88117560</v>
      </c>
      <c r="G66" s="8">
        <v>8811756</v>
      </c>
      <c r="H66" s="1" t="s">
        <v>44</v>
      </c>
      <c r="I66" s="8">
        <v>0</v>
      </c>
      <c r="J66" s="8">
        <f>F66+I66</f>
        <v>88117560</v>
      </c>
      <c r="K66" s="14" t="s">
        <v>308</v>
      </c>
      <c r="L66" s="14" t="str">
        <f>K66</f>
        <v>FACCELLO ARGEL MANJARRES</v>
      </c>
      <c r="M66" s="2">
        <f>J66</f>
        <v>88117560</v>
      </c>
      <c r="N66" s="2" t="str">
        <f>D66</f>
        <v>2 2. Meses</v>
      </c>
      <c r="O66" s="17">
        <f>E66</f>
        <v>10</v>
      </c>
      <c r="P66" s="8"/>
      <c r="Q66" s="2">
        <v>7930580</v>
      </c>
      <c r="R66" s="2">
        <v>8811756</v>
      </c>
      <c r="S66" s="2">
        <v>8811756</v>
      </c>
      <c r="T66" s="2">
        <v>8811756</v>
      </c>
      <c r="U66" s="2">
        <v>8811756</v>
      </c>
      <c r="V66" s="18">
        <v>8811756</v>
      </c>
      <c r="W66" s="19">
        <v>8811756</v>
      </c>
      <c r="X66" s="1"/>
      <c r="Y66" s="1"/>
      <c r="Z66" s="1"/>
      <c r="AA66" s="1"/>
      <c r="AB66" s="1"/>
      <c r="AC66" s="1"/>
      <c r="AD66" s="1"/>
      <c r="AE66" s="1"/>
      <c r="AF66" s="1"/>
      <c r="AG66" s="2">
        <f t="shared" si="1"/>
        <v>60801116</v>
      </c>
      <c r="AH66" s="3">
        <f t="shared" si="2"/>
        <v>0.68999999546060964</v>
      </c>
      <c r="AI66" s="4" t="s">
        <v>50</v>
      </c>
      <c r="AJ66" s="5"/>
      <c r="AK66" s="5"/>
      <c r="AL66" s="5"/>
      <c r="AM66" s="5"/>
      <c r="AN66" s="5"/>
      <c r="AO66" s="5">
        <v>11</v>
      </c>
      <c r="AP66" s="5">
        <v>6</v>
      </c>
      <c r="AQ66" s="6" t="s">
        <v>710</v>
      </c>
      <c r="AR66" s="7">
        <v>44446</v>
      </c>
      <c r="AS66" s="8">
        <v>8811756</v>
      </c>
      <c r="AT66" s="8">
        <v>8811756</v>
      </c>
      <c r="AU66" s="2">
        <f t="shared" si="3"/>
        <v>60801116</v>
      </c>
      <c r="AV66" s="2">
        <f t="shared" si="4"/>
        <v>27316444</v>
      </c>
      <c r="AW66" s="1"/>
      <c r="AX66" s="1"/>
    </row>
    <row r="67" spans="1:50" ht="96" customHeight="1" x14ac:dyDescent="0.25">
      <c r="A67" s="27" t="s">
        <v>309</v>
      </c>
      <c r="B67" s="1" t="s">
        <v>310</v>
      </c>
      <c r="C67" s="16" t="s">
        <v>311</v>
      </c>
      <c r="D67" s="1" t="s">
        <v>48</v>
      </c>
      <c r="E67" s="1">
        <v>8</v>
      </c>
      <c r="F67" s="8">
        <v>64619544</v>
      </c>
      <c r="G67" s="8">
        <v>8077443</v>
      </c>
      <c r="H67" s="1" t="s">
        <v>44</v>
      </c>
      <c r="I67" s="8">
        <v>0</v>
      </c>
      <c r="J67" s="8">
        <f>F67+I67</f>
        <v>64619544</v>
      </c>
      <c r="K67" s="14" t="s">
        <v>312</v>
      </c>
      <c r="L67" s="14" t="str">
        <f>K67</f>
        <v xml:space="preserve">DIANA MARCELA ALVARADO DELGADILLO </v>
      </c>
      <c r="M67" s="2">
        <f>J67</f>
        <v>64619544</v>
      </c>
      <c r="N67" s="2" t="str">
        <f>D67</f>
        <v>2 2. Meses</v>
      </c>
      <c r="O67" s="17">
        <f>E67</f>
        <v>8</v>
      </c>
      <c r="P67" s="8"/>
      <c r="Q67" s="2">
        <v>7000450</v>
      </c>
      <c r="R67" s="2">
        <v>8077443</v>
      </c>
      <c r="S67" s="2">
        <v>8077443</v>
      </c>
      <c r="T67" s="2">
        <v>8077443</v>
      </c>
      <c r="U67" s="2">
        <v>8077443</v>
      </c>
      <c r="V67" s="18">
        <v>8077443</v>
      </c>
      <c r="W67" s="19">
        <v>8077443</v>
      </c>
      <c r="X67" s="1"/>
      <c r="Y67" s="1"/>
      <c r="Z67" s="1"/>
      <c r="AA67" s="1"/>
      <c r="AB67" s="1"/>
      <c r="AC67" s="1"/>
      <c r="AD67" s="1"/>
      <c r="AE67" s="1"/>
      <c r="AF67" s="1"/>
      <c r="AG67" s="2">
        <f t="shared" si="1"/>
        <v>55465108</v>
      </c>
      <c r="AH67" s="3">
        <f t="shared" si="2"/>
        <v>0.85833332404821672</v>
      </c>
      <c r="AI67" s="4" t="s">
        <v>50</v>
      </c>
      <c r="AJ67" s="5"/>
      <c r="AK67" s="5"/>
      <c r="AL67" s="5"/>
      <c r="AM67" s="5"/>
      <c r="AN67" s="5"/>
      <c r="AO67" s="5">
        <v>9</v>
      </c>
      <c r="AP67" s="5">
        <v>6</v>
      </c>
      <c r="AQ67" s="6" t="s">
        <v>711</v>
      </c>
      <c r="AR67" s="7">
        <v>44448</v>
      </c>
      <c r="AS67" s="8">
        <v>8077443</v>
      </c>
      <c r="AT67" s="8">
        <v>8077443</v>
      </c>
      <c r="AU67" s="2">
        <f t="shared" si="3"/>
        <v>55465108</v>
      </c>
      <c r="AV67" s="2">
        <f t="shared" si="4"/>
        <v>9154436</v>
      </c>
      <c r="AW67" s="1"/>
      <c r="AX67" s="1"/>
    </row>
    <row r="68" spans="1:50" ht="72" customHeight="1" x14ac:dyDescent="0.25">
      <c r="A68" s="27" t="s">
        <v>313</v>
      </c>
      <c r="B68" s="1" t="s">
        <v>314</v>
      </c>
      <c r="C68" s="16" t="s">
        <v>315</v>
      </c>
      <c r="D68" s="1" t="s">
        <v>187</v>
      </c>
      <c r="E68" s="1">
        <v>320</v>
      </c>
      <c r="F68" s="8">
        <v>46996032</v>
      </c>
      <c r="G68" s="8">
        <v>4405878</v>
      </c>
      <c r="H68" s="1" t="s">
        <v>44</v>
      </c>
      <c r="I68" s="8">
        <v>0</v>
      </c>
      <c r="J68" s="8">
        <f t="shared" ref="J68:J69" si="8">F68+I68</f>
        <v>46996032</v>
      </c>
      <c r="K68" s="14" t="s">
        <v>316</v>
      </c>
      <c r="L68" s="14" t="str">
        <f>K68</f>
        <v xml:space="preserve">KATHERINE MEDINA CHACÓN </v>
      </c>
      <c r="M68" s="2">
        <f>J68</f>
        <v>46996032</v>
      </c>
      <c r="N68" s="2" t="str">
        <f>D68</f>
        <v xml:space="preserve">1.1 Dias </v>
      </c>
      <c r="O68" s="17">
        <f>E68</f>
        <v>320</v>
      </c>
      <c r="P68" s="8"/>
      <c r="Q68" s="2">
        <v>3230977</v>
      </c>
      <c r="R68" s="2">
        <v>4405878</v>
      </c>
      <c r="S68" s="2">
        <v>4405878</v>
      </c>
      <c r="T68" s="2">
        <v>4405878</v>
      </c>
      <c r="U68" s="2">
        <v>4405878</v>
      </c>
      <c r="V68" s="18">
        <v>4405878</v>
      </c>
      <c r="W68" s="19">
        <v>4405878</v>
      </c>
      <c r="X68" s="1"/>
      <c r="Y68" s="1"/>
      <c r="Z68" s="1"/>
      <c r="AA68" s="1"/>
      <c r="AB68" s="1"/>
      <c r="AC68" s="1"/>
      <c r="AD68" s="1"/>
      <c r="AE68" s="1"/>
      <c r="AF68" s="1"/>
      <c r="AG68" s="2">
        <f t="shared" si="1"/>
        <v>29666245</v>
      </c>
      <c r="AH68" s="3">
        <f t="shared" si="2"/>
        <v>0.63124999574432161</v>
      </c>
      <c r="AI68" s="4" t="s">
        <v>50</v>
      </c>
      <c r="AJ68" s="5"/>
      <c r="AK68" s="5"/>
      <c r="AL68" s="5"/>
      <c r="AM68" s="5"/>
      <c r="AN68" s="5"/>
      <c r="AO68" s="5">
        <v>12</v>
      </c>
      <c r="AP68" s="5">
        <v>6</v>
      </c>
      <c r="AQ68" s="6" t="s">
        <v>712</v>
      </c>
      <c r="AR68" s="7">
        <v>44442</v>
      </c>
      <c r="AS68" s="8">
        <v>4405878</v>
      </c>
      <c r="AT68" s="8">
        <v>4405878</v>
      </c>
      <c r="AU68" s="2">
        <f t="shared" si="3"/>
        <v>29666245</v>
      </c>
      <c r="AV68" s="2">
        <f t="shared" si="4"/>
        <v>17329787</v>
      </c>
      <c r="AW68" s="1"/>
      <c r="AX68" s="1"/>
    </row>
    <row r="69" spans="1:50" ht="81.75" customHeight="1" x14ac:dyDescent="0.25">
      <c r="A69" s="27" t="s">
        <v>317</v>
      </c>
      <c r="B69" s="1" t="s">
        <v>318</v>
      </c>
      <c r="C69" s="16" t="s">
        <v>319</v>
      </c>
      <c r="D69" s="1" t="s">
        <v>187</v>
      </c>
      <c r="E69" s="1">
        <v>320</v>
      </c>
      <c r="F69" s="8">
        <v>117490080</v>
      </c>
      <c r="G69" s="8">
        <v>11014695</v>
      </c>
      <c r="H69" s="1" t="s">
        <v>44</v>
      </c>
      <c r="I69" s="8">
        <v>0</v>
      </c>
      <c r="J69" s="8">
        <f t="shared" si="8"/>
        <v>117490080</v>
      </c>
      <c r="K69" s="14" t="s">
        <v>320</v>
      </c>
      <c r="L69" s="14" t="str">
        <f>K69</f>
        <v xml:space="preserve">CRISTHIAN FELIPE  YARCE BARRAGÁN </v>
      </c>
      <c r="M69" s="2">
        <f>J69</f>
        <v>117490080</v>
      </c>
      <c r="N69" s="2" t="str">
        <f>D69</f>
        <v xml:space="preserve">1.1 Dias </v>
      </c>
      <c r="O69" s="17">
        <f>E69</f>
        <v>320</v>
      </c>
      <c r="P69" s="8"/>
      <c r="Q69" s="2">
        <v>8077443</v>
      </c>
      <c r="R69" s="2">
        <v>11014695</v>
      </c>
      <c r="S69" s="2">
        <v>11014695</v>
      </c>
      <c r="T69" s="2">
        <v>11014695</v>
      </c>
      <c r="U69" s="2">
        <v>11014695</v>
      </c>
      <c r="V69" s="18">
        <v>11014695</v>
      </c>
      <c r="W69" s="19">
        <v>11014695</v>
      </c>
      <c r="X69" s="1"/>
      <c r="Y69" s="1"/>
      <c r="Z69" s="1"/>
      <c r="AA69" s="1"/>
      <c r="AB69" s="1"/>
      <c r="AC69" s="1"/>
      <c r="AD69" s="1"/>
      <c r="AE69" s="1"/>
      <c r="AF69" s="1"/>
      <c r="AG69" s="2">
        <f t="shared" si="1"/>
        <v>74165613</v>
      </c>
      <c r="AH69" s="3">
        <f t="shared" si="2"/>
        <v>0.63124999999999998</v>
      </c>
      <c r="AI69" s="4" t="s">
        <v>50</v>
      </c>
      <c r="AJ69" s="5"/>
      <c r="AK69" s="5"/>
      <c r="AL69" s="5"/>
      <c r="AM69" s="5"/>
      <c r="AN69" s="5"/>
      <c r="AO69" s="5">
        <v>12</v>
      </c>
      <c r="AP69" s="5">
        <v>7</v>
      </c>
      <c r="AQ69" s="6" t="s">
        <v>713</v>
      </c>
      <c r="AR69" s="7">
        <v>44448</v>
      </c>
      <c r="AS69" s="8">
        <v>11014695</v>
      </c>
      <c r="AT69" s="8">
        <v>11014695</v>
      </c>
      <c r="AU69" s="2">
        <f t="shared" si="3"/>
        <v>74165613</v>
      </c>
      <c r="AV69" s="2">
        <f t="shared" si="4"/>
        <v>43324467</v>
      </c>
      <c r="AW69" s="1"/>
      <c r="AX69" s="1"/>
    </row>
    <row r="70" spans="1:50" ht="81.75" customHeight="1" x14ac:dyDescent="0.25">
      <c r="A70" s="27" t="s">
        <v>321</v>
      </c>
      <c r="B70" s="1" t="s">
        <v>322</v>
      </c>
      <c r="C70" s="16" t="s">
        <v>323</v>
      </c>
      <c r="D70" s="1" t="s">
        <v>48</v>
      </c>
      <c r="E70" s="1">
        <v>5</v>
      </c>
      <c r="F70" s="8">
        <v>47730345</v>
      </c>
      <c r="G70" s="8">
        <v>9546069</v>
      </c>
      <c r="H70" s="1" t="s">
        <v>44</v>
      </c>
      <c r="I70" s="8">
        <v>0</v>
      </c>
      <c r="J70" s="8">
        <f t="shared" ref="J70:J72" si="9">F70+I70</f>
        <v>47730345</v>
      </c>
      <c r="K70" s="14" t="s">
        <v>324</v>
      </c>
      <c r="L70" s="14" t="str">
        <f>K70</f>
        <v>DIEGO DAVID BARRAGÁN FERRO</v>
      </c>
      <c r="M70" s="2">
        <f>J70</f>
        <v>47730345</v>
      </c>
      <c r="N70" s="2" t="str">
        <f>D70</f>
        <v>2 2. Meses</v>
      </c>
      <c r="O70" s="17">
        <f>E70</f>
        <v>5</v>
      </c>
      <c r="P70" s="8"/>
      <c r="Q70" s="2">
        <v>6682248</v>
      </c>
      <c r="R70" s="2">
        <v>9546069</v>
      </c>
      <c r="S70" s="2">
        <v>9546069</v>
      </c>
      <c r="T70" s="2">
        <v>9546069</v>
      </c>
      <c r="U70" s="2">
        <v>9546069</v>
      </c>
      <c r="V70" s="18">
        <v>2863821</v>
      </c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">
        <f t="shared" si="1"/>
        <v>47730345</v>
      </c>
      <c r="AH70" s="3">
        <f t="shared" si="2"/>
        <v>1</v>
      </c>
      <c r="AI70" s="4"/>
      <c r="AJ70" s="5"/>
      <c r="AK70" s="5"/>
      <c r="AL70" s="5"/>
      <c r="AM70" s="5"/>
      <c r="AN70" s="5"/>
      <c r="AO70" s="5">
        <v>6</v>
      </c>
      <c r="AP70" s="5">
        <v>6</v>
      </c>
      <c r="AQ70" s="6" t="s">
        <v>325</v>
      </c>
      <c r="AR70" s="7">
        <v>44421</v>
      </c>
      <c r="AS70" s="8">
        <v>2863821</v>
      </c>
      <c r="AT70" s="8">
        <v>29531930</v>
      </c>
      <c r="AU70" s="2">
        <f t="shared" si="3"/>
        <v>47730345</v>
      </c>
      <c r="AV70" s="2">
        <f t="shared" si="4"/>
        <v>0</v>
      </c>
      <c r="AW70" s="1"/>
      <c r="AX70" s="1"/>
    </row>
    <row r="71" spans="1:50" ht="72" customHeight="1" x14ac:dyDescent="0.25">
      <c r="A71" s="27" t="s">
        <v>326</v>
      </c>
      <c r="B71" s="1" t="s">
        <v>327</v>
      </c>
      <c r="C71" s="16" t="s">
        <v>328</v>
      </c>
      <c r="D71" s="1" t="s">
        <v>48</v>
      </c>
      <c r="E71" s="1">
        <v>10</v>
      </c>
      <c r="F71" s="8">
        <v>66088170</v>
      </c>
      <c r="G71" s="8">
        <v>6608817</v>
      </c>
      <c r="H71" s="12"/>
      <c r="I71" s="8"/>
      <c r="J71" s="8">
        <f t="shared" si="9"/>
        <v>66088170</v>
      </c>
      <c r="K71" s="14" t="s">
        <v>329</v>
      </c>
      <c r="L71" s="14" t="str">
        <f>K71</f>
        <v>FERNANDO BERNAL ROCHA</v>
      </c>
      <c r="M71" s="2">
        <f>J71</f>
        <v>66088170</v>
      </c>
      <c r="N71" s="2" t="str">
        <f>D71</f>
        <v>2 2. Meses</v>
      </c>
      <c r="O71" s="17">
        <f>E71</f>
        <v>10</v>
      </c>
      <c r="P71" s="8"/>
      <c r="Q71" s="2">
        <v>4626172</v>
      </c>
      <c r="R71" s="2">
        <v>6608817</v>
      </c>
      <c r="S71" s="2">
        <v>6608817</v>
      </c>
      <c r="T71" s="2">
        <v>6608817</v>
      </c>
      <c r="U71" s="2">
        <v>6608817</v>
      </c>
      <c r="V71" s="18">
        <v>6608817</v>
      </c>
      <c r="W71" s="19">
        <v>6608817</v>
      </c>
      <c r="X71" s="1"/>
      <c r="Y71" s="1"/>
      <c r="Z71" s="1"/>
      <c r="AA71" s="1"/>
      <c r="AB71" s="1"/>
      <c r="AC71" s="1"/>
      <c r="AD71" s="1"/>
      <c r="AE71" s="1"/>
      <c r="AF71" s="1"/>
      <c r="AG71" s="2">
        <f t="shared" si="1"/>
        <v>44279074</v>
      </c>
      <c r="AH71" s="3">
        <f t="shared" si="2"/>
        <v>0.67000000151313011</v>
      </c>
      <c r="AI71" s="4" t="s">
        <v>50</v>
      </c>
      <c r="AJ71" s="5"/>
      <c r="AK71" s="5"/>
      <c r="AL71" s="5"/>
      <c r="AM71" s="5"/>
      <c r="AN71" s="5"/>
      <c r="AO71" s="5">
        <v>11</v>
      </c>
      <c r="AP71" s="5">
        <v>7</v>
      </c>
      <c r="AQ71" s="6" t="s">
        <v>714</v>
      </c>
      <c r="AR71" s="7">
        <v>44448</v>
      </c>
      <c r="AS71" s="8">
        <v>6608817</v>
      </c>
      <c r="AT71" s="8">
        <v>6608817</v>
      </c>
      <c r="AU71" s="2">
        <f t="shared" si="3"/>
        <v>44279074</v>
      </c>
      <c r="AV71" s="2">
        <f t="shared" si="4"/>
        <v>21809096</v>
      </c>
      <c r="AW71" s="1"/>
      <c r="AX71" s="1"/>
    </row>
    <row r="72" spans="1:50" ht="84" customHeight="1" x14ac:dyDescent="0.25">
      <c r="A72" s="27" t="s">
        <v>330</v>
      </c>
      <c r="B72" s="1" t="s">
        <v>331</v>
      </c>
      <c r="C72" s="16" t="s">
        <v>332</v>
      </c>
      <c r="D72" s="1" t="s">
        <v>48</v>
      </c>
      <c r="E72" s="1">
        <v>10</v>
      </c>
      <c r="F72" s="8">
        <v>102803820</v>
      </c>
      <c r="G72" s="8">
        <v>10280382</v>
      </c>
      <c r="H72" s="1" t="s">
        <v>44</v>
      </c>
      <c r="I72" s="8">
        <v>0</v>
      </c>
      <c r="J72" s="8">
        <f t="shared" si="9"/>
        <v>102803820</v>
      </c>
      <c r="K72" s="14" t="s">
        <v>333</v>
      </c>
      <c r="L72" s="14" t="str">
        <f>K72</f>
        <v>DAVID ALONSO ROA SALGUERO</v>
      </c>
      <c r="M72" s="2">
        <f>J72</f>
        <v>102803820</v>
      </c>
      <c r="N72" s="2" t="str">
        <f>D72</f>
        <v>2 2. Meses</v>
      </c>
      <c r="O72" s="17">
        <f>E72</f>
        <v>10</v>
      </c>
      <c r="P72" s="8"/>
      <c r="Q72" s="2">
        <v>6510908</v>
      </c>
      <c r="R72" s="2">
        <v>10280382</v>
      </c>
      <c r="S72" s="2">
        <v>10280382</v>
      </c>
      <c r="T72" s="2">
        <v>10280382</v>
      </c>
      <c r="U72" s="2">
        <v>10280382</v>
      </c>
      <c r="V72" s="18">
        <v>10280382</v>
      </c>
      <c r="W72" s="19">
        <v>10280382</v>
      </c>
      <c r="X72" s="1"/>
      <c r="Y72" s="1"/>
      <c r="Z72" s="1"/>
      <c r="AA72" s="1"/>
      <c r="AB72" s="1"/>
      <c r="AC72" s="1"/>
      <c r="AD72" s="1"/>
      <c r="AE72" s="1"/>
      <c r="AF72" s="1"/>
      <c r="AG72" s="2">
        <f t="shared" si="1"/>
        <v>68193200</v>
      </c>
      <c r="AH72" s="3">
        <f t="shared" si="2"/>
        <v>0.66333332749697438</v>
      </c>
      <c r="AI72" s="4" t="s">
        <v>50</v>
      </c>
      <c r="AJ72" s="5"/>
      <c r="AK72" s="5"/>
      <c r="AL72" s="5"/>
      <c r="AM72" s="5"/>
      <c r="AN72" s="5"/>
      <c r="AO72" s="5">
        <v>11</v>
      </c>
      <c r="AP72" s="5">
        <v>6</v>
      </c>
      <c r="AQ72" s="6" t="s">
        <v>715</v>
      </c>
      <c r="AR72" s="7">
        <v>44449</v>
      </c>
      <c r="AS72" s="8">
        <v>10280382</v>
      </c>
      <c r="AT72" s="8">
        <v>10280382</v>
      </c>
      <c r="AU72" s="2">
        <f t="shared" si="3"/>
        <v>68193200</v>
      </c>
      <c r="AV72" s="2">
        <f t="shared" si="4"/>
        <v>34610620</v>
      </c>
      <c r="AW72" s="1"/>
      <c r="AX72" s="1"/>
    </row>
    <row r="73" spans="1:50" ht="86.25" customHeight="1" x14ac:dyDescent="0.25">
      <c r="A73" s="27" t="s">
        <v>334</v>
      </c>
      <c r="B73" s="1" t="s">
        <v>335</v>
      </c>
      <c r="C73" s="16" t="s">
        <v>336</v>
      </c>
      <c r="D73" s="1" t="s">
        <v>48</v>
      </c>
      <c r="E73" s="1">
        <v>10</v>
      </c>
      <c r="F73" s="8">
        <v>88117560</v>
      </c>
      <c r="G73" s="8">
        <v>8811756</v>
      </c>
      <c r="H73" s="12"/>
      <c r="I73" s="8"/>
      <c r="J73" s="8">
        <f t="shared" ref="J73:J78" si="10">F73+I73</f>
        <v>88117560</v>
      </c>
      <c r="K73" s="14" t="s">
        <v>337</v>
      </c>
      <c r="L73" s="14" t="str">
        <f>K73</f>
        <v>LUZ HELENA CHICANGANA VIDAL</v>
      </c>
      <c r="M73" s="2">
        <f>J73</f>
        <v>88117560</v>
      </c>
      <c r="N73" s="2" t="str">
        <f>D73</f>
        <v>2 2. Meses</v>
      </c>
      <c r="O73" s="17">
        <f>E73</f>
        <v>10</v>
      </c>
      <c r="P73" s="8"/>
      <c r="Q73" s="2">
        <v>4405878</v>
      </c>
      <c r="R73" s="2">
        <v>8811756</v>
      </c>
      <c r="S73" s="2">
        <v>8811756</v>
      </c>
      <c r="T73" s="2">
        <v>8811756</v>
      </c>
      <c r="U73" s="2">
        <v>8811756</v>
      </c>
      <c r="V73" s="18">
        <v>8811756</v>
      </c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">
        <f t="shared" si="1"/>
        <v>48464658</v>
      </c>
      <c r="AH73" s="3">
        <f t="shared" si="2"/>
        <v>0.55000000000000004</v>
      </c>
      <c r="AI73" s="4"/>
      <c r="AJ73" s="5"/>
      <c r="AK73" s="5"/>
      <c r="AL73" s="5"/>
      <c r="AM73" s="5"/>
      <c r="AN73" s="5"/>
      <c r="AO73" s="5">
        <v>11</v>
      </c>
      <c r="AP73" s="5">
        <v>6</v>
      </c>
      <c r="AQ73" s="6" t="s">
        <v>338</v>
      </c>
      <c r="AR73" s="7">
        <v>44412</v>
      </c>
      <c r="AS73" s="8">
        <v>8811756</v>
      </c>
      <c r="AT73" s="8">
        <v>7343130</v>
      </c>
      <c r="AU73" s="2">
        <f t="shared" si="3"/>
        <v>48464658</v>
      </c>
      <c r="AV73" s="2">
        <f t="shared" si="4"/>
        <v>39652902</v>
      </c>
      <c r="AW73" s="1"/>
      <c r="AX73" s="1"/>
    </row>
    <row r="74" spans="1:50" ht="72" customHeight="1" x14ac:dyDescent="0.25">
      <c r="A74" s="27" t="s">
        <v>339</v>
      </c>
      <c r="B74" s="1" t="s">
        <v>340</v>
      </c>
      <c r="C74" s="16" t="s">
        <v>341</v>
      </c>
      <c r="D74" s="1" t="s">
        <v>48</v>
      </c>
      <c r="E74" s="1">
        <v>10</v>
      </c>
      <c r="F74" s="8">
        <v>73431300</v>
      </c>
      <c r="G74" s="8">
        <v>7343130</v>
      </c>
      <c r="H74" s="12">
        <v>44469</v>
      </c>
      <c r="I74" s="8">
        <v>3916336</v>
      </c>
      <c r="J74" s="8">
        <f t="shared" si="10"/>
        <v>77347636</v>
      </c>
      <c r="K74" s="14" t="s">
        <v>342</v>
      </c>
      <c r="L74" s="14" t="str">
        <f>K74</f>
        <v>HECTOR ALEXANDER MARTINEZ SILVA</v>
      </c>
      <c r="M74" s="2">
        <f>J74</f>
        <v>77347636</v>
      </c>
      <c r="N74" s="2" t="str">
        <f>D74</f>
        <v>2 2. Meses</v>
      </c>
      <c r="O74" s="17">
        <f>E74</f>
        <v>10</v>
      </c>
      <c r="P74" s="8"/>
      <c r="Q74" s="2">
        <v>3916336</v>
      </c>
      <c r="R74" s="2">
        <v>7343130</v>
      </c>
      <c r="S74" s="2">
        <v>7343130</v>
      </c>
      <c r="T74" s="2">
        <v>7343130</v>
      </c>
      <c r="U74" s="2">
        <v>7343130</v>
      </c>
      <c r="V74" s="18">
        <v>7343130</v>
      </c>
      <c r="W74" s="19">
        <v>7343130</v>
      </c>
      <c r="X74" s="1"/>
      <c r="Y74" s="1"/>
      <c r="Z74" s="1"/>
      <c r="AA74" s="1"/>
      <c r="AB74" s="1"/>
      <c r="AC74" s="1"/>
      <c r="AD74" s="1"/>
      <c r="AE74" s="1"/>
      <c r="AF74" s="1"/>
      <c r="AG74" s="2">
        <f t="shared" si="1"/>
        <v>47975116</v>
      </c>
      <c r="AH74" s="3">
        <f t="shared" si="2"/>
        <v>0.620253164556962</v>
      </c>
      <c r="AI74" s="4" t="s">
        <v>50</v>
      </c>
      <c r="AJ74" s="5"/>
      <c r="AK74" s="5"/>
      <c r="AL74" s="5"/>
      <c r="AM74" s="5"/>
      <c r="AN74" s="5"/>
      <c r="AO74" s="5">
        <v>11</v>
      </c>
      <c r="AP74" s="5">
        <v>6</v>
      </c>
      <c r="AQ74" s="6" t="s">
        <v>716</v>
      </c>
      <c r="AR74" s="7">
        <v>44445</v>
      </c>
      <c r="AS74" s="8">
        <v>7343130</v>
      </c>
      <c r="AT74" s="8">
        <v>7343130</v>
      </c>
      <c r="AU74" s="2">
        <f t="shared" si="3"/>
        <v>47975116</v>
      </c>
      <c r="AV74" s="2">
        <f t="shared" si="4"/>
        <v>29372520</v>
      </c>
      <c r="AW74" s="1"/>
      <c r="AX74" s="1"/>
    </row>
    <row r="75" spans="1:50" ht="108" customHeight="1" x14ac:dyDescent="0.25">
      <c r="A75" s="27" t="s">
        <v>343</v>
      </c>
      <c r="B75" s="1" t="s">
        <v>344</v>
      </c>
      <c r="C75" s="16" t="s">
        <v>345</v>
      </c>
      <c r="D75" s="1" t="s">
        <v>48</v>
      </c>
      <c r="E75" s="1">
        <v>10</v>
      </c>
      <c r="F75" s="8">
        <v>73431300</v>
      </c>
      <c r="G75" s="8">
        <v>7343130</v>
      </c>
      <c r="H75" s="1" t="s">
        <v>44</v>
      </c>
      <c r="I75" s="8">
        <v>0</v>
      </c>
      <c r="J75" s="8">
        <f t="shared" si="10"/>
        <v>73431300</v>
      </c>
      <c r="K75" s="14" t="s">
        <v>346</v>
      </c>
      <c r="L75" s="14" t="str">
        <f>K75</f>
        <v>ANGELA CRISTINA ROSAS HENAO</v>
      </c>
      <c r="M75" s="2">
        <f>J75</f>
        <v>73431300</v>
      </c>
      <c r="N75" s="2" t="str">
        <f>D75</f>
        <v>2 2. Meses</v>
      </c>
      <c r="O75" s="17">
        <f>E75</f>
        <v>10</v>
      </c>
      <c r="P75" s="8"/>
      <c r="Q75" s="2">
        <v>4895420</v>
      </c>
      <c r="R75" s="2">
        <v>7343130</v>
      </c>
      <c r="S75" s="2">
        <v>7343130</v>
      </c>
      <c r="T75" s="2">
        <v>7343130</v>
      </c>
      <c r="U75" s="2">
        <v>7343130</v>
      </c>
      <c r="V75" s="18">
        <v>7343130</v>
      </c>
      <c r="W75" s="19">
        <v>7343130</v>
      </c>
      <c r="X75" s="1"/>
      <c r="Y75" s="1"/>
      <c r="Z75" s="1"/>
      <c r="AA75" s="1"/>
      <c r="AB75" s="1"/>
      <c r="AC75" s="1"/>
      <c r="AD75" s="1"/>
      <c r="AE75" s="1"/>
      <c r="AF75" s="1"/>
      <c r="AG75" s="2">
        <f t="shared" si="1"/>
        <v>48954200</v>
      </c>
      <c r="AH75" s="3">
        <f t="shared" si="2"/>
        <v>0.66666666666666663</v>
      </c>
      <c r="AI75" s="4" t="s">
        <v>50</v>
      </c>
      <c r="AJ75" s="5"/>
      <c r="AK75" s="5"/>
      <c r="AL75" s="5"/>
      <c r="AM75" s="5"/>
      <c r="AN75" s="5"/>
      <c r="AO75" s="5">
        <v>11</v>
      </c>
      <c r="AP75" s="5">
        <v>6</v>
      </c>
      <c r="AQ75" s="6" t="s">
        <v>717</v>
      </c>
      <c r="AR75" s="7">
        <v>44455</v>
      </c>
      <c r="AS75" s="8">
        <v>7343130</v>
      </c>
      <c r="AT75" s="8">
        <v>7343130</v>
      </c>
      <c r="AU75" s="2">
        <f t="shared" si="3"/>
        <v>48954200</v>
      </c>
      <c r="AV75" s="2">
        <f t="shared" si="4"/>
        <v>24477100</v>
      </c>
      <c r="AW75" s="1"/>
      <c r="AX75" s="1"/>
    </row>
    <row r="76" spans="1:50" ht="84" customHeight="1" x14ac:dyDescent="0.25">
      <c r="A76" s="27" t="s">
        <v>347</v>
      </c>
      <c r="B76" s="1" t="s">
        <v>348</v>
      </c>
      <c r="C76" s="16" t="s">
        <v>349</v>
      </c>
      <c r="D76" s="1" t="s">
        <v>48</v>
      </c>
      <c r="E76" s="1">
        <v>10</v>
      </c>
      <c r="F76" s="8">
        <v>80774430</v>
      </c>
      <c r="G76" s="8">
        <v>8077443</v>
      </c>
      <c r="H76" s="1" t="s">
        <v>44</v>
      </c>
      <c r="I76" s="8">
        <v>0</v>
      </c>
      <c r="J76" s="8">
        <f t="shared" si="10"/>
        <v>80774430</v>
      </c>
      <c r="K76" s="14" t="s">
        <v>350</v>
      </c>
      <c r="L76" s="14" t="str">
        <f>K76</f>
        <v>PAOLA GOMEZ MARTÍNEZ</v>
      </c>
      <c r="M76" s="2">
        <f>J76</f>
        <v>80774430</v>
      </c>
      <c r="N76" s="2" t="str">
        <f>D76</f>
        <v>2 2. Meses</v>
      </c>
      <c r="O76" s="17">
        <f>E76</f>
        <v>10</v>
      </c>
      <c r="P76" s="8"/>
      <c r="Q76" s="2">
        <v>5654210</v>
      </c>
      <c r="R76" s="2">
        <v>8077443</v>
      </c>
      <c r="S76" s="2">
        <v>8077443</v>
      </c>
      <c r="T76" s="2">
        <v>8077443</v>
      </c>
      <c r="U76" s="2">
        <v>8077443</v>
      </c>
      <c r="V76" s="18">
        <v>8077443</v>
      </c>
      <c r="W76" s="19">
        <v>8077443</v>
      </c>
      <c r="X76" s="1"/>
      <c r="Y76" s="1"/>
      <c r="Z76" s="1"/>
      <c r="AA76" s="1"/>
      <c r="AB76" s="1"/>
      <c r="AC76" s="1"/>
      <c r="AD76" s="1"/>
      <c r="AE76" s="1"/>
      <c r="AF76" s="1"/>
      <c r="AG76" s="2">
        <f t="shared" si="1"/>
        <v>54118868</v>
      </c>
      <c r="AH76" s="3">
        <f t="shared" si="2"/>
        <v>0.66999999876198446</v>
      </c>
      <c r="AI76" s="4" t="s">
        <v>50</v>
      </c>
      <c r="AJ76" s="5"/>
      <c r="AK76" s="5"/>
      <c r="AL76" s="5"/>
      <c r="AM76" s="5"/>
      <c r="AN76" s="5"/>
      <c r="AO76" s="5">
        <v>11</v>
      </c>
      <c r="AP76" s="5">
        <v>7</v>
      </c>
      <c r="AQ76" s="6" t="s">
        <v>718</v>
      </c>
      <c r="AR76" s="7">
        <v>44441</v>
      </c>
      <c r="AS76" s="8">
        <v>8077443</v>
      </c>
      <c r="AT76" s="8">
        <v>8077443</v>
      </c>
      <c r="AU76" s="2">
        <f t="shared" si="3"/>
        <v>54118868</v>
      </c>
      <c r="AV76" s="2">
        <f t="shared" si="4"/>
        <v>26655562</v>
      </c>
      <c r="AW76" s="1"/>
      <c r="AX76" s="1"/>
    </row>
    <row r="77" spans="1:50" ht="61.5" customHeight="1" x14ac:dyDescent="0.25">
      <c r="A77" s="27" t="s">
        <v>351</v>
      </c>
      <c r="B77" s="1" t="s">
        <v>352</v>
      </c>
      <c r="C77" s="16" t="s">
        <v>353</v>
      </c>
      <c r="D77" s="1" t="s">
        <v>48</v>
      </c>
      <c r="E77" s="1">
        <v>10</v>
      </c>
      <c r="F77" s="8">
        <v>88117560</v>
      </c>
      <c r="G77" s="8">
        <v>8811756</v>
      </c>
      <c r="H77" s="12"/>
      <c r="I77" s="8"/>
      <c r="J77" s="8">
        <f t="shared" si="10"/>
        <v>88117560</v>
      </c>
      <c r="K77" s="14" t="s">
        <v>354</v>
      </c>
      <c r="L77" s="14" t="str">
        <f>K77</f>
        <v xml:space="preserve">LEONARDO SANTOS CHACÓN </v>
      </c>
      <c r="M77" s="2">
        <f>J77</f>
        <v>88117560</v>
      </c>
      <c r="N77" s="2" t="str">
        <f>D77</f>
        <v>2 2. Meses</v>
      </c>
      <c r="O77" s="17">
        <f>E77</f>
        <v>10</v>
      </c>
      <c r="P77" s="8"/>
      <c r="Q77" s="2">
        <v>4699603</v>
      </c>
      <c r="R77" s="2">
        <v>8811756</v>
      </c>
      <c r="S77" s="2">
        <v>8811756</v>
      </c>
      <c r="T77" s="2">
        <v>8811756</v>
      </c>
      <c r="U77" s="2">
        <v>8811756</v>
      </c>
      <c r="V77" s="18">
        <v>8811756</v>
      </c>
      <c r="W77" s="19">
        <v>8811756</v>
      </c>
      <c r="X77" s="1"/>
      <c r="Y77" s="1"/>
      <c r="Z77" s="1"/>
      <c r="AA77" s="1"/>
      <c r="AB77" s="1"/>
      <c r="AC77" s="1"/>
      <c r="AD77" s="1"/>
      <c r="AE77" s="1"/>
      <c r="AF77" s="1"/>
      <c r="AG77" s="2">
        <f t="shared" si="1"/>
        <v>57570139</v>
      </c>
      <c r="AH77" s="3">
        <f t="shared" si="2"/>
        <v>0.65333333106363811</v>
      </c>
      <c r="AI77" s="4" t="s">
        <v>50</v>
      </c>
      <c r="AJ77" s="5"/>
      <c r="AK77" s="5"/>
      <c r="AL77" s="5"/>
      <c r="AM77" s="5"/>
      <c r="AN77" s="5"/>
      <c r="AO77" s="5">
        <v>11</v>
      </c>
      <c r="AP77" s="5">
        <v>6</v>
      </c>
      <c r="AQ77" s="6" t="s">
        <v>719</v>
      </c>
      <c r="AR77" s="7">
        <v>44442</v>
      </c>
      <c r="AS77" s="8">
        <v>8811756</v>
      </c>
      <c r="AT77" s="8">
        <v>8811756</v>
      </c>
      <c r="AU77" s="2">
        <f t="shared" si="3"/>
        <v>57570139</v>
      </c>
      <c r="AV77" s="2">
        <f t="shared" si="4"/>
        <v>30547421</v>
      </c>
      <c r="AW77" s="1"/>
      <c r="AX77" s="1"/>
    </row>
    <row r="78" spans="1:50" ht="72" customHeight="1" x14ac:dyDescent="0.25">
      <c r="A78" s="27" t="s">
        <v>355</v>
      </c>
      <c r="B78" s="1" t="s">
        <v>356</v>
      </c>
      <c r="C78" s="16" t="s">
        <v>357</v>
      </c>
      <c r="D78" s="1" t="s">
        <v>187</v>
      </c>
      <c r="E78" s="1">
        <v>315</v>
      </c>
      <c r="F78" s="8">
        <v>46261719</v>
      </c>
      <c r="G78" s="8">
        <v>4405878</v>
      </c>
      <c r="H78" s="1" t="s">
        <v>44</v>
      </c>
      <c r="I78" s="8">
        <v>0</v>
      </c>
      <c r="J78" s="8">
        <f t="shared" si="10"/>
        <v>46261719</v>
      </c>
      <c r="K78" s="14" t="s">
        <v>358</v>
      </c>
      <c r="L78" s="14" t="str">
        <f>K78</f>
        <v>LUISA FERNANDA ACHAGUA MULFORD</v>
      </c>
      <c r="M78" s="2">
        <f>J78</f>
        <v>46261719</v>
      </c>
      <c r="N78" s="2" t="str">
        <f>D78</f>
        <v xml:space="preserve">1.1 Dias </v>
      </c>
      <c r="O78" s="17">
        <f>E78</f>
        <v>315</v>
      </c>
      <c r="P78" s="8"/>
      <c r="Q78" s="2">
        <v>2937252</v>
      </c>
      <c r="R78" s="2">
        <v>4405878</v>
      </c>
      <c r="S78" s="2">
        <v>4405878</v>
      </c>
      <c r="T78" s="2">
        <v>4405878</v>
      </c>
      <c r="U78" s="2">
        <v>4405878</v>
      </c>
      <c r="V78" s="18">
        <v>4405878</v>
      </c>
      <c r="W78" s="19">
        <v>4405878</v>
      </c>
      <c r="X78" s="1"/>
      <c r="Y78" s="1"/>
      <c r="Z78" s="1"/>
      <c r="AA78" s="1"/>
      <c r="AB78" s="1"/>
      <c r="AC78" s="1"/>
      <c r="AD78" s="1"/>
      <c r="AE78" s="1"/>
      <c r="AF78" s="1"/>
      <c r="AG78" s="2">
        <f t="shared" si="1"/>
        <v>29372520</v>
      </c>
      <c r="AH78" s="3">
        <f t="shared" si="2"/>
        <v>0.63492063492063489</v>
      </c>
      <c r="AI78" s="4" t="s">
        <v>50</v>
      </c>
      <c r="AJ78" s="5"/>
      <c r="AK78" s="5"/>
      <c r="AL78" s="5"/>
      <c r="AM78" s="5"/>
      <c r="AN78" s="5"/>
      <c r="AO78" s="5">
        <v>11</v>
      </c>
      <c r="AP78" s="5">
        <v>7</v>
      </c>
      <c r="AQ78" s="6" t="s">
        <v>720</v>
      </c>
      <c r="AR78" s="7">
        <v>44441</v>
      </c>
      <c r="AS78" s="8">
        <v>4405878</v>
      </c>
      <c r="AT78" s="8">
        <v>4405878</v>
      </c>
      <c r="AU78" s="2">
        <f t="shared" si="3"/>
        <v>29372520</v>
      </c>
      <c r="AV78" s="2">
        <f t="shared" si="4"/>
        <v>16889199</v>
      </c>
      <c r="AW78" s="1"/>
      <c r="AX78" s="1"/>
    </row>
    <row r="79" spans="1:50" ht="72" customHeight="1" x14ac:dyDescent="0.25">
      <c r="A79" s="27" t="s">
        <v>359</v>
      </c>
      <c r="B79" s="1" t="s">
        <v>360</v>
      </c>
      <c r="C79" s="16" t="s">
        <v>361</v>
      </c>
      <c r="D79" s="1" t="s">
        <v>187</v>
      </c>
      <c r="E79" s="1">
        <v>315</v>
      </c>
      <c r="F79" s="8">
        <v>61682292</v>
      </c>
      <c r="G79" s="8">
        <v>5874504</v>
      </c>
      <c r="H79" s="1" t="s">
        <v>44</v>
      </c>
      <c r="I79" s="8">
        <v>0</v>
      </c>
      <c r="J79" s="8">
        <f t="shared" ref="J79:J96" si="11">F79+I79</f>
        <v>61682292</v>
      </c>
      <c r="K79" s="14" t="s">
        <v>362</v>
      </c>
      <c r="L79" s="14" t="str">
        <f>K79</f>
        <v>NAYDA JULYHT OVALLE GALEANO</v>
      </c>
      <c r="M79" s="2">
        <f>J79</f>
        <v>61682292</v>
      </c>
      <c r="N79" s="2" t="str">
        <f>D79</f>
        <v xml:space="preserve">1.1 Dias </v>
      </c>
      <c r="O79" s="17">
        <f>E79</f>
        <v>315</v>
      </c>
      <c r="P79" s="8"/>
      <c r="Q79" s="2">
        <v>3720519</v>
      </c>
      <c r="R79" s="2">
        <v>5874504</v>
      </c>
      <c r="S79" s="2">
        <v>5874504</v>
      </c>
      <c r="T79" s="2">
        <v>5874504</v>
      </c>
      <c r="U79" s="2">
        <v>5874504</v>
      </c>
      <c r="V79" s="18">
        <v>5874504</v>
      </c>
      <c r="W79" s="19">
        <v>5874504</v>
      </c>
      <c r="X79" s="1"/>
      <c r="Y79" s="1"/>
      <c r="Z79" s="1"/>
      <c r="AA79" s="1"/>
      <c r="AB79" s="1"/>
      <c r="AC79" s="1"/>
      <c r="AD79" s="1"/>
      <c r="AE79" s="1"/>
      <c r="AF79" s="1"/>
      <c r="AG79" s="2">
        <f t="shared" si="1"/>
        <v>38967543</v>
      </c>
      <c r="AH79" s="3">
        <f t="shared" si="2"/>
        <v>0.63174602850361006</v>
      </c>
      <c r="AI79" s="4" t="s">
        <v>50</v>
      </c>
      <c r="AJ79" s="5"/>
      <c r="AK79" s="5"/>
      <c r="AL79" s="5"/>
      <c r="AM79" s="5"/>
      <c r="AN79" s="5"/>
      <c r="AO79" s="5">
        <v>11</v>
      </c>
      <c r="AP79" s="5">
        <v>6</v>
      </c>
      <c r="AQ79" s="6" t="s">
        <v>721</v>
      </c>
      <c r="AR79" s="7">
        <v>44445</v>
      </c>
      <c r="AS79" s="8">
        <v>5874504</v>
      </c>
      <c r="AT79" s="8">
        <v>5874504</v>
      </c>
      <c r="AU79" s="2">
        <f t="shared" si="3"/>
        <v>38967543</v>
      </c>
      <c r="AV79" s="2">
        <f t="shared" si="4"/>
        <v>22714749</v>
      </c>
      <c r="AW79" s="1"/>
      <c r="AX79" s="1"/>
    </row>
    <row r="80" spans="1:50" ht="72" customHeight="1" x14ac:dyDescent="0.25">
      <c r="A80" s="27" t="s">
        <v>363</v>
      </c>
      <c r="B80" s="1" t="s">
        <v>364</v>
      </c>
      <c r="C80" s="16" t="s">
        <v>365</v>
      </c>
      <c r="D80" s="1" t="s">
        <v>187</v>
      </c>
      <c r="E80" s="1">
        <v>315</v>
      </c>
      <c r="F80" s="8">
        <v>69392579</v>
      </c>
      <c r="G80" s="8">
        <v>6608817</v>
      </c>
      <c r="H80" s="1" t="s">
        <v>44</v>
      </c>
      <c r="I80" s="8">
        <v>0</v>
      </c>
      <c r="J80" s="8">
        <f t="shared" si="11"/>
        <v>69392579</v>
      </c>
      <c r="K80" s="14" t="s">
        <v>366</v>
      </c>
      <c r="L80" s="14" t="str">
        <f>K80</f>
        <v>MARIA CLARA LEUBRO BELTRAN</v>
      </c>
      <c r="M80" s="2">
        <f>J80</f>
        <v>69392579</v>
      </c>
      <c r="N80" s="2" t="str">
        <f>D80</f>
        <v xml:space="preserve">1.1 Dias </v>
      </c>
      <c r="O80" s="17">
        <f>E80</f>
        <v>315</v>
      </c>
      <c r="P80" s="8"/>
      <c r="Q80" s="2">
        <v>4185584</v>
      </c>
      <c r="R80" s="2">
        <v>6608817</v>
      </c>
      <c r="S80" s="2">
        <v>6608817</v>
      </c>
      <c r="T80" s="2">
        <v>6608817</v>
      </c>
      <c r="U80" s="2">
        <v>6608817</v>
      </c>
      <c r="V80" s="18">
        <v>6608817</v>
      </c>
      <c r="W80" s="19">
        <v>6608817</v>
      </c>
      <c r="X80" s="1"/>
      <c r="Y80" s="1"/>
      <c r="Z80" s="1"/>
      <c r="AA80" s="1"/>
      <c r="AB80" s="1"/>
      <c r="AC80" s="1"/>
      <c r="AD80" s="1"/>
      <c r="AE80" s="1"/>
      <c r="AF80" s="1"/>
      <c r="AG80" s="2">
        <f t="shared" si="1"/>
        <v>43838486</v>
      </c>
      <c r="AH80" s="3">
        <f t="shared" si="2"/>
        <v>0.63174602575298433</v>
      </c>
      <c r="AI80" s="4" t="s">
        <v>50</v>
      </c>
      <c r="AJ80" s="5"/>
      <c r="AK80" s="5"/>
      <c r="AL80" s="5"/>
      <c r="AM80" s="5"/>
      <c r="AN80" s="5"/>
      <c r="AO80" s="5">
        <v>11</v>
      </c>
      <c r="AP80" s="5">
        <v>8</v>
      </c>
      <c r="AQ80" s="6" t="s">
        <v>722</v>
      </c>
      <c r="AR80" s="32">
        <v>44449</v>
      </c>
      <c r="AS80" s="33">
        <v>1542057</v>
      </c>
      <c r="AT80" s="8">
        <f>+AS80</f>
        <v>1542057</v>
      </c>
      <c r="AU80" s="2">
        <f t="shared" si="3"/>
        <v>43838486</v>
      </c>
      <c r="AV80" s="2">
        <f t="shared" si="4"/>
        <v>25554093</v>
      </c>
      <c r="AW80" s="1"/>
      <c r="AX80" s="1"/>
    </row>
    <row r="81" spans="1:50" ht="72" customHeight="1" x14ac:dyDescent="0.25">
      <c r="A81" s="27" t="s">
        <v>367</v>
      </c>
      <c r="B81" s="1" t="s">
        <v>368</v>
      </c>
      <c r="C81" s="16" t="s">
        <v>369</v>
      </c>
      <c r="D81" s="1" t="s">
        <v>187</v>
      </c>
      <c r="E81" s="1">
        <v>330</v>
      </c>
      <c r="F81" s="8">
        <v>324851230</v>
      </c>
      <c r="G81" s="8" t="s">
        <v>44</v>
      </c>
      <c r="H81" s="1" t="s">
        <v>44</v>
      </c>
      <c r="I81" s="8">
        <v>0</v>
      </c>
      <c r="J81" s="8">
        <f t="shared" si="11"/>
        <v>324851230</v>
      </c>
      <c r="K81" s="14" t="s">
        <v>370</v>
      </c>
      <c r="L81" s="14" t="str">
        <f>K81</f>
        <v>AGOPLA S.A.S - EN REORGANIZACIÓN</v>
      </c>
      <c r="M81" s="2">
        <f>J81</f>
        <v>324851230</v>
      </c>
      <c r="N81" s="2" t="str">
        <f>D81</f>
        <v xml:space="preserve">1.1 Dias </v>
      </c>
      <c r="O81" s="17">
        <f>E81</f>
        <v>330</v>
      </c>
      <c r="P81" s="8"/>
      <c r="Q81" s="2">
        <v>44297895</v>
      </c>
      <c r="R81" s="2">
        <v>29531930</v>
      </c>
      <c r="S81" s="2">
        <v>29531930</v>
      </c>
      <c r="T81" s="2">
        <v>29531930</v>
      </c>
      <c r="U81" s="2">
        <v>29531930</v>
      </c>
      <c r="V81" s="18">
        <v>29531930</v>
      </c>
      <c r="W81" s="19">
        <v>29531930</v>
      </c>
      <c r="X81" s="1"/>
      <c r="Y81" s="1"/>
      <c r="Z81" s="1"/>
      <c r="AA81" s="1"/>
      <c r="AB81" s="1"/>
      <c r="AC81" s="1"/>
      <c r="AD81" s="1"/>
      <c r="AE81" s="1"/>
      <c r="AF81" s="1"/>
      <c r="AG81" s="2">
        <f t="shared" si="1"/>
        <v>221489475</v>
      </c>
      <c r="AH81" s="3">
        <f t="shared" si="2"/>
        <v>0.68181818181818177</v>
      </c>
      <c r="AI81" s="4" t="s">
        <v>50</v>
      </c>
      <c r="AJ81" s="5"/>
      <c r="AK81" s="5"/>
      <c r="AL81" s="5"/>
      <c r="AM81" s="5"/>
      <c r="AN81" s="5"/>
      <c r="AO81" s="5">
        <v>11</v>
      </c>
      <c r="AP81" s="5">
        <v>6</v>
      </c>
      <c r="AQ81" s="6" t="s">
        <v>723</v>
      </c>
      <c r="AR81" s="7">
        <v>44453</v>
      </c>
      <c r="AS81" s="8">
        <v>29531930</v>
      </c>
      <c r="AT81" s="8">
        <v>29531930</v>
      </c>
      <c r="AU81" s="2">
        <f t="shared" si="3"/>
        <v>221489475</v>
      </c>
      <c r="AV81" s="2">
        <f t="shared" si="4"/>
        <v>103361755</v>
      </c>
      <c r="AW81" s="1"/>
      <c r="AX81" s="1"/>
    </row>
    <row r="82" spans="1:50" ht="72" customHeight="1" x14ac:dyDescent="0.25">
      <c r="A82" s="34" t="s">
        <v>371</v>
      </c>
      <c r="B82" s="1" t="s">
        <v>372</v>
      </c>
      <c r="C82" s="16" t="s">
        <v>373</v>
      </c>
      <c r="D82" s="1" t="s">
        <v>187</v>
      </c>
      <c r="E82" s="1">
        <v>312</v>
      </c>
      <c r="F82" s="8">
        <v>51600000</v>
      </c>
      <c r="G82" s="8" t="s">
        <v>44</v>
      </c>
      <c r="H82" s="12">
        <v>44320</v>
      </c>
      <c r="I82" s="8">
        <v>2363763</v>
      </c>
      <c r="J82" s="8">
        <f t="shared" si="11"/>
        <v>53963763</v>
      </c>
      <c r="K82" s="14" t="s">
        <v>374</v>
      </c>
      <c r="L82" s="14" t="str">
        <f>K82</f>
        <v>EMPRESA DE TELECOMUNICACIONES DE BOGOTÁ S.A ESP</v>
      </c>
      <c r="M82" s="2">
        <f>J82</f>
        <v>53963763</v>
      </c>
      <c r="N82" s="2" t="str">
        <f>D82</f>
        <v xml:space="preserve">1.1 Dias </v>
      </c>
      <c r="O82" s="17">
        <f>E82</f>
        <v>312</v>
      </c>
      <c r="P82" s="8"/>
      <c r="Q82" s="2"/>
      <c r="R82" s="1"/>
      <c r="S82" s="1"/>
      <c r="T82" s="1"/>
      <c r="U82" s="26"/>
      <c r="V82" s="18">
        <v>22858360</v>
      </c>
      <c r="W82" s="19">
        <v>5233260</v>
      </c>
      <c r="X82" s="1"/>
      <c r="Y82" s="1"/>
      <c r="Z82" s="1"/>
      <c r="AA82" s="1"/>
      <c r="AB82" s="1"/>
      <c r="AC82" s="1"/>
      <c r="AD82" s="1"/>
      <c r="AE82" s="1"/>
      <c r="AF82" s="1"/>
      <c r="AG82" s="2">
        <f t="shared" si="1"/>
        <v>28091620</v>
      </c>
      <c r="AH82" s="3">
        <f t="shared" si="2"/>
        <v>0.52056451289358752</v>
      </c>
      <c r="AI82" s="4" t="s">
        <v>50</v>
      </c>
      <c r="AJ82" s="5"/>
      <c r="AK82" s="5"/>
      <c r="AL82" s="5"/>
      <c r="AM82" s="5"/>
      <c r="AN82" s="5"/>
      <c r="AO82" s="5">
        <v>11</v>
      </c>
      <c r="AP82" s="5">
        <v>3</v>
      </c>
      <c r="AQ82" s="6" t="s">
        <v>724</v>
      </c>
      <c r="AR82" s="7">
        <v>44463</v>
      </c>
      <c r="AS82" s="8">
        <v>5233260</v>
      </c>
      <c r="AT82" s="8">
        <v>5233260</v>
      </c>
      <c r="AU82" s="2">
        <f t="shared" si="3"/>
        <v>28091620</v>
      </c>
      <c r="AV82" s="2">
        <f t="shared" si="4"/>
        <v>25872143</v>
      </c>
      <c r="AW82" s="1"/>
      <c r="AX82" s="1"/>
    </row>
    <row r="83" spans="1:50" ht="63.75" customHeight="1" x14ac:dyDescent="0.25">
      <c r="A83" s="27" t="s">
        <v>375</v>
      </c>
      <c r="B83" s="1" t="s">
        <v>376</v>
      </c>
      <c r="C83" s="16" t="s">
        <v>377</v>
      </c>
      <c r="D83" s="1" t="s">
        <v>187</v>
      </c>
      <c r="E83" s="1">
        <v>310</v>
      </c>
      <c r="F83" s="8">
        <v>30351604</v>
      </c>
      <c r="G83" s="8">
        <v>2937252</v>
      </c>
      <c r="H83" s="1" t="s">
        <v>44</v>
      </c>
      <c r="I83" s="8">
        <v>0</v>
      </c>
      <c r="J83" s="8">
        <f t="shared" si="11"/>
        <v>30351604</v>
      </c>
      <c r="K83" s="14" t="s">
        <v>378</v>
      </c>
      <c r="L83" s="14" t="str">
        <f>K83</f>
        <v>MARIO HERNAN ARIAS PARRA</v>
      </c>
      <c r="M83" s="2">
        <f>J83</f>
        <v>30351604</v>
      </c>
      <c r="N83" s="2" t="str">
        <f>D83</f>
        <v xml:space="preserve">1.1 Dias </v>
      </c>
      <c r="O83" s="17">
        <f>E83</f>
        <v>310</v>
      </c>
      <c r="P83" s="8"/>
      <c r="Q83" s="2">
        <v>1468626</v>
      </c>
      <c r="R83" s="2">
        <v>2937252</v>
      </c>
      <c r="S83" s="2">
        <v>2937252</v>
      </c>
      <c r="T83" s="2">
        <v>2937252</v>
      </c>
      <c r="U83" s="2">
        <v>2937252</v>
      </c>
      <c r="V83" s="18">
        <v>2937252</v>
      </c>
      <c r="W83" s="19">
        <v>2937252</v>
      </c>
      <c r="X83" s="1"/>
      <c r="Y83" s="1"/>
      <c r="Z83" s="1"/>
      <c r="AA83" s="1"/>
      <c r="AB83" s="1"/>
      <c r="AC83" s="1"/>
      <c r="AD83" s="1"/>
      <c r="AE83" s="1"/>
      <c r="AF83" s="1"/>
      <c r="AG83" s="2">
        <f t="shared" si="1"/>
        <v>19092138</v>
      </c>
      <c r="AH83" s="3">
        <f t="shared" si="2"/>
        <v>0.62903225806451613</v>
      </c>
      <c r="AI83" s="4" t="s">
        <v>50</v>
      </c>
      <c r="AJ83" s="5"/>
      <c r="AK83" s="5"/>
      <c r="AL83" s="5"/>
      <c r="AM83" s="5"/>
      <c r="AN83" s="5"/>
      <c r="AO83" s="5">
        <v>11</v>
      </c>
      <c r="AP83" s="5">
        <v>6</v>
      </c>
      <c r="AQ83" s="6" t="s">
        <v>725</v>
      </c>
      <c r="AR83" s="7">
        <v>44442</v>
      </c>
      <c r="AS83" s="8">
        <v>2937252</v>
      </c>
      <c r="AT83" s="8">
        <v>2937252</v>
      </c>
      <c r="AU83" s="2">
        <f t="shared" si="3"/>
        <v>19092138</v>
      </c>
      <c r="AV83" s="2">
        <f t="shared" si="4"/>
        <v>11259466</v>
      </c>
      <c r="AW83" s="1"/>
      <c r="AX83" s="1"/>
    </row>
    <row r="84" spans="1:50" ht="57.75" customHeight="1" x14ac:dyDescent="0.25">
      <c r="A84" s="27" t="s">
        <v>379</v>
      </c>
      <c r="B84" s="1">
        <v>64223</v>
      </c>
      <c r="C84" s="16" t="s">
        <v>380</v>
      </c>
      <c r="D84" s="1" t="s">
        <v>187</v>
      </c>
      <c r="E84" s="1">
        <v>332</v>
      </c>
      <c r="F84" s="8">
        <v>509743896</v>
      </c>
      <c r="G84" s="8" t="s">
        <v>58</v>
      </c>
      <c r="H84" s="1" t="s">
        <v>44</v>
      </c>
      <c r="I84" s="8">
        <v>0</v>
      </c>
      <c r="J84" s="8">
        <f t="shared" si="11"/>
        <v>509743896</v>
      </c>
      <c r="K84" s="14" t="s">
        <v>381</v>
      </c>
      <c r="L84" s="14" t="str">
        <f>K84</f>
        <v>ORACLE COLOMBIA LIMITADA</v>
      </c>
      <c r="M84" s="2">
        <f>J84</f>
        <v>509743896</v>
      </c>
      <c r="N84" s="2" t="str">
        <f>D84</f>
        <v xml:space="preserve">1.1 Dias </v>
      </c>
      <c r="O84" s="17">
        <f>E84</f>
        <v>332</v>
      </c>
      <c r="P84" s="8"/>
      <c r="Q84" s="2">
        <v>509743896</v>
      </c>
      <c r="R84" s="1"/>
      <c r="S84" s="1"/>
      <c r="T84" s="1"/>
      <c r="U84" s="10"/>
      <c r="V84" s="18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2">
        <f t="shared" si="1"/>
        <v>509743896</v>
      </c>
      <c r="AH84" s="3">
        <f t="shared" si="2"/>
        <v>1</v>
      </c>
      <c r="AI84" s="4"/>
      <c r="AJ84" s="5"/>
      <c r="AK84" s="5"/>
      <c r="AL84" s="5"/>
      <c r="AM84" s="5"/>
      <c r="AN84" s="5"/>
      <c r="AO84" s="5">
        <v>1</v>
      </c>
      <c r="AP84" s="5">
        <v>1</v>
      </c>
      <c r="AQ84" s="6" t="e">
        <v>#N/A</v>
      </c>
      <c r="AR84" s="7" t="e">
        <v>#N/A</v>
      </c>
      <c r="AS84" s="8">
        <v>0</v>
      </c>
      <c r="AT84" s="8">
        <v>2202939</v>
      </c>
      <c r="AU84" s="2">
        <f t="shared" si="3"/>
        <v>509743896</v>
      </c>
      <c r="AV84" s="2">
        <f t="shared" si="4"/>
        <v>0</v>
      </c>
      <c r="AW84" s="1"/>
      <c r="AX84" s="1"/>
    </row>
    <row r="85" spans="1:50" ht="68.25" customHeight="1" x14ac:dyDescent="0.25">
      <c r="A85" s="27" t="s">
        <v>382</v>
      </c>
      <c r="B85" s="1" t="s">
        <v>383</v>
      </c>
      <c r="C85" s="16" t="s">
        <v>384</v>
      </c>
      <c r="D85" s="1" t="s">
        <v>48</v>
      </c>
      <c r="E85" s="1">
        <v>10</v>
      </c>
      <c r="F85" s="8">
        <v>58745040</v>
      </c>
      <c r="G85" s="8">
        <v>5874504</v>
      </c>
      <c r="H85" s="1" t="s">
        <v>44</v>
      </c>
      <c r="I85" s="8">
        <v>0</v>
      </c>
      <c r="J85" s="8">
        <f t="shared" si="11"/>
        <v>58745040</v>
      </c>
      <c r="K85" s="14" t="s">
        <v>385</v>
      </c>
      <c r="L85" s="14" t="str">
        <f>K85</f>
        <v xml:space="preserve">WILLIAM ANDRES CARDENAS BONILLA </v>
      </c>
      <c r="M85" s="2">
        <f>J85</f>
        <v>58745040</v>
      </c>
      <c r="N85" s="2" t="str">
        <f>D85</f>
        <v>2 2. Meses</v>
      </c>
      <c r="O85" s="17">
        <f>E85</f>
        <v>10</v>
      </c>
      <c r="P85" s="8"/>
      <c r="Q85" s="2">
        <v>2545618</v>
      </c>
      <c r="R85" s="2">
        <v>5874504</v>
      </c>
      <c r="S85" s="2">
        <v>5874504</v>
      </c>
      <c r="T85" s="2">
        <v>5874504</v>
      </c>
      <c r="U85" s="2">
        <v>5874504</v>
      </c>
      <c r="V85" s="18">
        <v>5874504</v>
      </c>
      <c r="W85" s="19">
        <v>5874504</v>
      </c>
      <c r="X85" s="1"/>
      <c r="Y85" s="1"/>
      <c r="Z85" s="1"/>
      <c r="AA85" s="1"/>
      <c r="AB85" s="1"/>
      <c r="AC85" s="1"/>
      <c r="AD85" s="1"/>
      <c r="AE85" s="1"/>
      <c r="AF85" s="1"/>
      <c r="AG85" s="2">
        <f t="shared" si="1"/>
        <v>37792642</v>
      </c>
      <c r="AH85" s="3">
        <f t="shared" si="2"/>
        <v>0.64333332652424779</v>
      </c>
      <c r="AI85" s="4" t="s">
        <v>50</v>
      </c>
      <c r="AJ85" s="5"/>
      <c r="AK85" s="5"/>
      <c r="AL85" s="5"/>
      <c r="AM85" s="5"/>
      <c r="AN85" s="5"/>
      <c r="AO85" s="5">
        <v>11</v>
      </c>
      <c r="AP85" s="5">
        <v>7</v>
      </c>
      <c r="AQ85" s="6" t="s">
        <v>726</v>
      </c>
      <c r="AR85" s="7">
        <v>44448</v>
      </c>
      <c r="AS85" s="8">
        <v>5874504</v>
      </c>
      <c r="AT85" s="8">
        <v>5874504</v>
      </c>
      <c r="AU85" s="2">
        <f t="shared" si="3"/>
        <v>37792642</v>
      </c>
      <c r="AV85" s="2">
        <f t="shared" si="4"/>
        <v>20952398</v>
      </c>
      <c r="AW85" s="1"/>
      <c r="AX85" s="1"/>
    </row>
    <row r="86" spans="1:50" ht="68.25" customHeight="1" x14ac:dyDescent="0.25">
      <c r="A86" s="27" t="s">
        <v>386</v>
      </c>
      <c r="B86" s="1" t="s">
        <v>387</v>
      </c>
      <c r="C86" s="16" t="s">
        <v>388</v>
      </c>
      <c r="D86" s="1" t="s">
        <v>48</v>
      </c>
      <c r="E86" s="1">
        <v>10</v>
      </c>
      <c r="F86" s="8">
        <v>73431300</v>
      </c>
      <c r="G86" s="8">
        <v>7343130</v>
      </c>
      <c r="H86" s="1" t="s">
        <v>44</v>
      </c>
      <c r="I86" s="8">
        <v>0</v>
      </c>
      <c r="J86" s="8">
        <f t="shared" si="11"/>
        <v>73431300</v>
      </c>
      <c r="K86" s="14" t="s">
        <v>389</v>
      </c>
      <c r="L86" s="14" t="str">
        <f>K86</f>
        <v xml:space="preserve">ANGELA MARÍA DÍAZ VARGAS </v>
      </c>
      <c r="M86" s="2">
        <f>J86</f>
        <v>73431300</v>
      </c>
      <c r="N86" s="2" t="str">
        <f>D86</f>
        <v>2 2. Meses</v>
      </c>
      <c r="O86" s="17">
        <f>E86</f>
        <v>10</v>
      </c>
      <c r="P86" s="8"/>
      <c r="Q86" s="2"/>
      <c r="R86" s="2">
        <v>10280382</v>
      </c>
      <c r="S86" s="1"/>
      <c r="T86" s="2">
        <v>14686260</v>
      </c>
      <c r="U86" s="2">
        <v>7343130</v>
      </c>
      <c r="V86" s="18">
        <v>7343130</v>
      </c>
      <c r="W86" s="19">
        <v>7343130</v>
      </c>
      <c r="X86" s="1"/>
      <c r="Y86" s="1"/>
      <c r="Z86" s="1"/>
      <c r="AA86" s="1"/>
      <c r="AB86" s="1"/>
      <c r="AC86" s="1"/>
      <c r="AD86" s="1"/>
      <c r="AE86" s="1"/>
      <c r="AF86" s="1"/>
      <c r="AG86" s="2">
        <f t="shared" si="1"/>
        <v>46996032</v>
      </c>
      <c r="AH86" s="3">
        <f t="shared" si="2"/>
        <v>0.64</v>
      </c>
      <c r="AI86" s="4" t="s">
        <v>50</v>
      </c>
      <c r="AJ86" s="5"/>
      <c r="AK86" s="5"/>
      <c r="AL86" s="5"/>
      <c r="AM86" s="5"/>
      <c r="AN86" s="5"/>
      <c r="AO86" s="5">
        <v>11</v>
      </c>
      <c r="AP86" s="5">
        <v>5</v>
      </c>
      <c r="AQ86" s="6" t="s">
        <v>727</v>
      </c>
      <c r="AR86" s="7">
        <v>44446</v>
      </c>
      <c r="AS86" s="8">
        <v>7343130</v>
      </c>
      <c r="AT86" s="8">
        <v>7343130</v>
      </c>
      <c r="AU86" s="2">
        <f t="shared" si="3"/>
        <v>46996032</v>
      </c>
      <c r="AV86" s="2">
        <f t="shared" si="4"/>
        <v>26435268</v>
      </c>
      <c r="AW86" s="1"/>
      <c r="AX86" s="1"/>
    </row>
    <row r="87" spans="1:50" ht="68.25" customHeight="1" x14ac:dyDescent="0.25">
      <c r="A87" s="27" t="s">
        <v>390</v>
      </c>
      <c r="B87" s="1" t="s">
        <v>391</v>
      </c>
      <c r="C87" s="16" t="s">
        <v>392</v>
      </c>
      <c r="D87" s="1" t="s">
        <v>187</v>
      </c>
      <c r="E87" s="1">
        <v>310</v>
      </c>
      <c r="F87" s="8">
        <v>30351604</v>
      </c>
      <c r="G87" s="8">
        <v>2937252</v>
      </c>
      <c r="H87" s="1" t="s">
        <v>44</v>
      </c>
      <c r="I87" s="8">
        <v>0</v>
      </c>
      <c r="J87" s="8">
        <f t="shared" si="11"/>
        <v>30351604</v>
      </c>
      <c r="K87" s="14" t="s">
        <v>393</v>
      </c>
      <c r="L87" s="14" t="str">
        <f>K87</f>
        <v xml:space="preserve">NANCY YURANY VANEGAS CELIS </v>
      </c>
      <c r="M87" s="2">
        <f>J87</f>
        <v>30351604</v>
      </c>
      <c r="N87" s="2" t="str">
        <f>D87</f>
        <v xml:space="preserve">1.1 Dias </v>
      </c>
      <c r="O87" s="17">
        <f>E87</f>
        <v>310</v>
      </c>
      <c r="P87" s="8"/>
      <c r="Q87" s="2">
        <v>1272809</v>
      </c>
      <c r="R87" s="2">
        <v>2937252</v>
      </c>
      <c r="S87" s="2">
        <v>2937252</v>
      </c>
      <c r="T87" s="2">
        <v>2937252</v>
      </c>
      <c r="U87" s="2">
        <v>2937252</v>
      </c>
      <c r="V87" s="18">
        <v>2937252</v>
      </c>
      <c r="W87" s="19">
        <v>2937252</v>
      </c>
      <c r="X87" s="1"/>
      <c r="Y87" s="1"/>
      <c r="Z87" s="1"/>
      <c r="AA87" s="1"/>
      <c r="AB87" s="1"/>
      <c r="AC87" s="1"/>
      <c r="AD87" s="1"/>
      <c r="AE87" s="1"/>
      <c r="AF87" s="1"/>
      <c r="AG87" s="2">
        <f t="shared" si="1"/>
        <v>18896321</v>
      </c>
      <c r="AH87" s="3">
        <f t="shared" si="2"/>
        <v>0.62258063857185275</v>
      </c>
      <c r="AI87" s="4" t="s">
        <v>50</v>
      </c>
      <c r="AJ87" s="5"/>
      <c r="AK87" s="5"/>
      <c r="AL87" s="5"/>
      <c r="AM87" s="5"/>
      <c r="AN87" s="5"/>
      <c r="AO87" s="5">
        <v>11</v>
      </c>
      <c r="AP87" s="5">
        <v>6</v>
      </c>
      <c r="AQ87" s="6" t="s">
        <v>728</v>
      </c>
      <c r="AR87" s="7">
        <v>44442</v>
      </c>
      <c r="AS87" s="8">
        <v>2937252</v>
      </c>
      <c r="AT87" s="8">
        <v>2937252</v>
      </c>
      <c r="AU87" s="2">
        <f t="shared" si="3"/>
        <v>18896321</v>
      </c>
      <c r="AV87" s="2">
        <f t="shared" si="4"/>
        <v>11455283</v>
      </c>
      <c r="AW87" s="1"/>
      <c r="AX87" s="1"/>
    </row>
    <row r="88" spans="1:50" ht="75" customHeight="1" x14ac:dyDescent="0.25">
      <c r="A88" s="27" t="s">
        <v>394</v>
      </c>
      <c r="B88" s="1" t="s">
        <v>395</v>
      </c>
      <c r="C88" s="16" t="s">
        <v>396</v>
      </c>
      <c r="D88" s="1" t="s">
        <v>48</v>
      </c>
      <c r="E88" s="1">
        <v>2</v>
      </c>
      <c r="F88" s="8">
        <v>14686260</v>
      </c>
      <c r="G88" s="8">
        <v>7343130</v>
      </c>
      <c r="H88" s="12">
        <v>44302</v>
      </c>
      <c r="I88" s="8">
        <v>7343130</v>
      </c>
      <c r="J88" s="8">
        <f t="shared" si="11"/>
        <v>22029390</v>
      </c>
      <c r="K88" s="14" t="s">
        <v>397</v>
      </c>
      <c r="L88" s="14" t="str">
        <f>K88</f>
        <v xml:space="preserve">MILENA DEL CARMEN PULIDO ORELLANO </v>
      </c>
      <c r="M88" s="2">
        <f>J88</f>
        <v>22029390</v>
      </c>
      <c r="N88" s="2" t="str">
        <f>D88</f>
        <v>2 2. Meses</v>
      </c>
      <c r="O88" s="17">
        <f>E88</f>
        <v>2</v>
      </c>
      <c r="P88" s="8"/>
      <c r="Q88" s="2">
        <v>2937252</v>
      </c>
      <c r="R88" s="2">
        <v>7343130</v>
      </c>
      <c r="S88" s="2">
        <f>4405878+2937252</f>
        <v>7343130</v>
      </c>
      <c r="T88" s="2">
        <v>4405878</v>
      </c>
      <c r="U88" s="10"/>
      <c r="V88" s="18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2">
        <f t="shared" si="1"/>
        <v>22029390</v>
      </c>
      <c r="AH88" s="3">
        <f t="shared" si="2"/>
        <v>1</v>
      </c>
      <c r="AI88" s="4"/>
      <c r="AJ88" s="5"/>
      <c r="AK88" s="5"/>
      <c r="AL88" s="5"/>
      <c r="AM88" s="5"/>
      <c r="AN88" s="5"/>
      <c r="AO88" s="5">
        <v>3</v>
      </c>
      <c r="AP88" s="5">
        <v>3</v>
      </c>
      <c r="AQ88" s="6" t="e">
        <v>#N/A</v>
      </c>
      <c r="AR88" s="7" t="e">
        <v>#N/A</v>
      </c>
      <c r="AS88" s="8">
        <v>0</v>
      </c>
      <c r="AT88" s="8">
        <v>2202939</v>
      </c>
      <c r="AU88" s="2">
        <f t="shared" si="3"/>
        <v>22029390</v>
      </c>
      <c r="AV88" s="2">
        <f t="shared" si="4"/>
        <v>0</v>
      </c>
      <c r="AW88" s="1"/>
      <c r="AX88" s="1"/>
    </row>
    <row r="89" spans="1:50" ht="84" customHeight="1" x14ac:dyDescent="0.25">
      <c r="A89" s="27" t="s">
        <v>398</v>
      </c>
      <c r="B89" s="1" t="s">
        <v>399</v>
      </c>
      <c r="C89" s="16" t="s">
        <v>400</v>
      </c>
      <c r="D89" s="1" t="s">
        <v>48</v>
      </c>
      <c r="E89" s="1">
        <v>10</v>
      </c>
      <c r="F89" s="8">
        <v>36715650</v>
      </c>
      <c r="G89" s="8">
        <v>3671565</v>
      </c>
      <c r="H89" s="1" t="s">
        <v>44</v>
      </c>
      <c r="I89" s="8">
        <v>0</v>
      </c>
      <c r="J89" s="8">
        <f t="shared" si="11"/>
        <v>36715650</v>
      </c>
      <c r="K89" s="14" t="s">
        <v>401</v>
      </c>
      <c r="L89" s="14" t="str">
        <f>K89</f>
        <v xml:space="preserve">OCTAVIA AGUALIMPIA MORENO </v>
      </c>
      <c r="M89" s="2">
        <f>J89</f>
        <v>36715650</v>
      </c>
      <c r="N89" s="2" t="str">
        <f>D89</f>
        <v>2 2. Meses</v>
      </c>
      <c r="O89" s="17">
        <f>E89</f>
        <v>10</v>
      </c>
      <c r="P89" s="8"/>
      <c r="Q89" s="2">
        <v>1101470</v>
      </c>
      <c r="R89" s="2">
        <v>3671565</v>
      </c>
      <c r="S89" s="2">
        <v>3671565</v>
      </c>
      <c r="T89" s="2">
        <v>3671565</v>
      </c>
      <c r="U89" s="2">
        <v>3671565</v>
      </c>
      <c r="V89" s="18">
        <v>3671565</v>
      </c>
      <c r="W89" s="19">
        <v>3671565</v>
      </c>
      <c r="X89" s="1"/>
      <c r="Y89" s="1"/>
      <c r="Z89" s="1"/>
      <c r="AA89" s="1"/>
      <c r="AB89" s="1"/>
      <c r="AC89" s="1"/>
      <c r="AD89" s="1"/>
      <c r="AE89" s="1"/>
      <c r="AF89" s="1"/>
      <c r="AG89" s="2">
        <f t="shared" si="1"/>
        <v>23130860</v>
      </c>
      <c r="AH89" s="3">
        <f t="shared" si="2"/>
        <v>0.63000001361817104</v>
      </c>
      <c r="AI89" s="4" t="s">
        <v>50</v>
      </c>
      <c r="AJ89" s="5"/>
      <c r="AK89" s="5"/>
      <c r="AL89" s="5"/>
      <c r="AM89" s="5"/>
      <c r="AN89" s="5"/>
      <c r="AO89" s="5">
        <v>11</v>
      </c>
      <c r="AP89" s="5">
        <v>7</v>
      </c>
      <c r="AQ89" s="6" t="s">
        <v>729</v>
      </c>
      <c r="AR89" s="7">
        <v>44441</v>
      </c>
      <c r="AS89" s="8">
        <v>3671565</v>
      </c>
      <c r="AT89" s="8">
        <v>3671565</v>
      </c>
      <c r="AU89" s="2">
        <f t="shared" si="3"/>
        <v>23130860</v>
      </c>
      <c r="AV89" s="2">
        <f t="shared" si="4"/>
        <v>13584790</v>
      </c>
      <c r="AW89" s="1"/>
      <c r="AX89" s="1"/>
    </row>
    <row r="90" spans="1:50" ht="120" customHeight="1" x14ac:dyDescent="0.25">
      <c r="A90" s="27" t="s">
        <v>402</v>
      </c>
      <c r="B90" s="1" t="s">
        <v>403</v>
      </c>
      <c r="C90" s="16" t="s">
        <v>404</v>
      </c>
      <c r="D90" s="1" t="s">
        <v>48</v>
      </c>
      <c r="E90" s="1">
        <v>10</v>
      </c>
      <c r="F90" s="8">
        <v>110146950</v>
      </c>
      <c r="G90" s="8">
        <v>11014695</v>
      </c>
      <c r="H90" s="1" t="s">
        <v>44</v>
      </c>
      <c r="I90" s="8">
        <v>0</v>
      </c>
      <c r="J90" s="8">
        <f t="shared" si="11"/>
        <v>110146950</v>
      </c>
      <c r="K90" s="14" t="s">
        <v>405</v>
      </c>
      <c r="L90" s="14" t="str">
        <f>K90</f>
        <v xml:space="preserve">BERNARDO ANDRÉS CARVAJAL SÁNCHEZ </v>
      </c>
      <c r="M90" s="2">
        <f>J90</f>
        <v>110146950</v>
      </c>
      <c r="N90" s="2" t="str">
        <f>D90</f>
        <v>2 2. Meses</v>
      </c>
      <c r="O90" s="17">
        <f>E90</f>
        <v>10</v>
      </c>
      <c r="P90" s="8"/>
      <c r="Q90" s="2">
        <v>2570096</v>
      </c>
      <c r="R90" s="2">
        <v>11014695</v>
      </c>
      <c r="S90" s="2">
        <v>11014695</v>
      </c>
      <c r="T90" s="2">
        <v>11014695</v>
      </c>
      <c r="U90" s="2">
        <v>11014695</v>
      </c>
      <c r="V90" s="18">
        <v>11014695</v>
      </c>
      <c r="W90" s="19">
        <v>11014695</v>
      </c>
      <c r="X90" s="1"/>
      <c r="Y90" s="1"/>
      <c r="Z90" s="1"/>
      <c r="AA90" s="1"/>
      <c r="AB90" s="1"/>
      <c r="AC90" s="1"/>
      <c r="AD90" s="1"/>
      <c r="AE90" s="1"/>
      <c r="AF90" s="1"/>
      <c r="AG90" s="2">
        <f t="shared" si="1"/>
        <v>68658266</v>
      </c>
      <c r="AH90" s="3">
        <f t="shared" si="2"/>
        <v>0.62333333787272371</v>
      </c>
      <c r="AI90" s="4" t="s">
        <v>50</v>
      </c>
      <c r="AJ90" s="5"/>
      <c r="AK90" s="5"/>
      <c r="AL90" s="5"/>
      <c r="AM90" s="5"/>
      <c r="AN90" s="5"/>
      <c r="AO90" s="5">
        <v>11</v>
      </c>
      <c r="AP90" s="5">
        <v>6</v>
      </c>
      <c r="AQ90" s="6" t="s">
        <v>730</v>
      </c>
      <c r="AR90" s="7">
        <v>44463</v>
      </c>
      <c r="AS90" s="8">
        <v>11014695</v>
      </c>
      <c r="AT90" s="8">
        <v>11014695</v>
      </c>
      <c r="AU90" s="2">
        <f t="shared" si="3"/>
        <v>68658266</v>
      </c>
      <c r="AV90" s="2">
        <f t="shared" si="4"/>
        <v>41488684</v>
      </c>
      <c r="AW90" s="1"/>
      <c r="AX90" s="1"/>
    </row>
    <row r="91" spans="1:50" ht="72" customHeight="1" x14ac:dyDescent="0.25">
      <c r="A91" s="27" t="s">
        <v>406</v>
      </c>
      <c r="B91" s="1" t="s">
        <v>407</v>
      </c>
      <c r="C91" s="16" t="s">
        <v>408</v>
      </c>
      <c r="D91" s="1" t="s">
        <v>48</v>
      </c>
      <c r="E91" s="1">
        <v>10</v>
      </c>
      <c r="F91" s="8">
        <v>66088170</v>
      </c>
      <c r="G91" s="8">
        <v>6608817</v>
      </c>
      <c r="H91" s="1" t="s">
        <v>44</v>
      </c>
      <c r="I91" s="8">
        <v>0</v>
      </c>
      <c r="J91" s="8">
        <f t="shared" si="11"/>
        <v>66088170</v>
      </c>
      <c r="K91" s="14" t="s">
        <v>409</v>
      </c>
      <c r="L91" s="14" t="str">
        <f>K91</f>
        <v xml:space="preserve">ANGELICA VANESSA LOPEZ BEDOYA </v>
      </c>
      <c r="M91" s="2">
        <f>J91</f>
        <v>66088170</v>
      </c>
      <c r="N91" s="2" t="str">
        <f>D91</f>
        <v>2 2. Meses</v>
      </c>
      <c r="O91" s="17">
        <f>E91</f>
        <v>10</v>
      </c>
      <c r="P91" s="8"/>
      <c r="Q91" s="2">
        <v>1762351</v>
      </c>
      <c r="R91" s="2">
        <v>6608817</v>
      </c>
      <c r="S91" s="2">
        <v>6608817</v>
      </c>
      <c r="T91" s="2">
        <v>6608817</v>
      </c>
      <c r="U91" s="2">
        <v>6608817</v>
      </c>
      <c r="V91" s="18">
        <v>6608817</v>
      </c>
      <c r="W91" s="19">
        <v>6608817</v>
      </c>
      <c r="X91" s="1"/>
      <c r="Y91" s="1"/>
      <c r="Z91" s="1"/>
      <c r="AA91" s="1"/>
      <c r="AB91" s="1"/>
      <c r="AC91" s="1"/>
      <c r="AD91" s="1"/>
      <c r="AE91" s="1"/>
      <c r="AF91" s="1"/>
      <c r="AG91" s="2">
        <f t="shared" si="1"/>
        <v>41415253</v>
      </c>
      <c r="AH91" s="3">
        <f t="shared" si="2"/>
        <v>0.62666666364040646</v>
      </c>
      <c r="AI91" s="4" t="s">
        <v>50</v>
      </c>
      <c r="AJ91" s="5"/>
      <c r="AK91" s="5"/>
      <c r="AL91" s="5"/>
      <c r="AM91" s="5"/>
      <c r="AN91" s="5"/>
      <c r="AO91" s="5">
        <v>11</v>
      </c>
      <c r="AP91" s="5">
        <v>6</v>
      </c>
      <c r="AQ91" s="6" t="s">
        <v>731</v>
      </c>
      <c r="AR91" s="7">
        <v>44445</v>
      </c>
      <c r="AS91" s="8">
        <v>6608817</v>
      </c>
      <c r="AT91" s="8">
        <v>6608817</v>
      </c>
      <c r="AU91" s="2">
        <f t="shared" si="3"/>
        <v>41415253</v>
      </c>
      <c r="AV91" s="2">
        <f t="shared" si="4"/>
        <v>24672917</v>
      </c>
      <c r="AW91" s="1"/>
      <c r="AX91" s="1"/>
    </row>
    <row r="92" spans="1:50" ht="84" customHeight="1" x14ac:dyDescent="0.25">
      <c r="A92" s="27" t="s">
        <v>410</v>
      </c>
      <c r="B92" s="1" t="s">
        <v>411</v>
      </c>
      <c r="C92" s="16" t="s">
        <v>412</v>
      </c>
      <c r="D92" s="1" t="s">
        <v>48</v>
      </c>
      <c r="E92" s="1">
        <v>10</v>
      </c>
      <c r="F92" s="8">
        <v>110146950</v>
      </c>
      <c r="G92" s="8">
        <v>11014695</v>
      </c>
      <c r="H92" s="1" t="s">
        <v>44</v>
      </c>
      <c r="I92" s="8">
        <v>0</v>
      </c>
      <c r="J92" s="8">
        <f t="shared" si="11"/>
        <v>110146950</v>
      </c>
      <c r="K92" s="14" t="s">
        <v>413</v>
      </c>
      <c r="L92" s="14" t="str">
        <f>K92</f>
        <v xml:space="preserve">CATALINA DE SAN MARTÍN BALCAZAR SALAMANCA </v>
      </c>
      <c r="M92" s="2">
        <f>J92</f>
        <v>110146950</v>
      </c>
      <c r="N92" s="2" t="str">
        <f>D92</f>
        <v>2 2. Meses</v>
      </c>
      <c r="O92" s="17">
        <f>E92</f>
        <v>10</v>
      </c>
      <c r="P92" s="8"/>
      <c r="Q92" s="2"/>
      <c r="R92" s="2">
        <v>13217634</v>
      </c>
      <c r="S92" s="2">
        <v>11014695</v>
      </c>
      <c r="T92" s="2">
        <v>11014695</v>
      </c>
      <c r="U92" s="2">
        <v>11014695</v>
      </c>
      <c r="V92" s="18">
        <v>11014695</v>
      </c>
      <c r="W92" s="19">
        <v>11014695</v>
      </c>
      <c r="X92" s="1"/>
      <c r="Y92" s="1"/>
      <c r="Z92" s="1"/>
      <c r="AA92" s="1"/>
      <c r="AB92" s="1"/>
      <c r="AC92" s="1"/>
      <c r="AD92" s="1"/>
      <c r="AE92" s="1"/>
      <c r="AF92" s="1"/>
      <c r="AG92" s="2">
        <f t="shared" si="1"/>
        <v>68291109</v>
      </c>
      <c r="AH92" s="3">
        <f t="shared" si="2"/>
        <v>0.62</v>
      </c>
      <c r="AI92" s="4" t="s">
        <v>50</v>
      </c>
      <c r="AJ92" s="5"/>
      <c r="AK92" s="5"/>
      <c r="AL92" s="5"/>
      <c r="AM92" s="5"/>
      <c r="AN92" s="5"/>
      <c r="AO92" s="5">
        <v>11</v>
      </c>
      <c r="AP92" s="5">
        <v>5</v>
      </c>
      <c r="AQ92" s="6" t="s">
        <v>732</v>
      </c>
      <c r="AR92" s="7">
        <v>44446</v>
      </c>
      <c r="AS92" s="8">
        <v>11014695</v>
      </c>
      <c r="AT92" s="8">
        <v>11014695</v>
      </c>
      <c r="AU92" s="2">
        <f t="shared" si="3"/>
        <v>68291109</v>
      </c>
      <c r="AV92" s="2">
        <f t="shared" si="4"/>
        <v>41855841</v>
      </c>
      <c r="AW92" s="1"/>
      <c r="AX92" s="1"/>
    </row>
    <row r="93" spans="1:50" ht="96" customHeight="1" x14ac:dyDescent="0.25">
      <c r="A93" s="27" t="s">
        <v>414</v>
      </c>
      <c r="B93" s="1" t="s">
        <v>415</v>
      </c>
      <c r="C93" s="16" t="s">
        <v>416</v>
      </c>
      <c r="D93" s="1" t="s">
        <v>187</v>
      </c>
      <c r="E93" s="1">
        <v>264</v>
      </c>
      <c r="F93" s="8">
        <v>153320076</v>
      </c>
      <c r="G93" s="8" t="s">
        <v>44</v>
      </c>
      <c r="H93" s="1" t="s">
        <v>44</v>
      </c>
      <c r="I93" s="8">
        <v>0</v>
      </c>
      <c r="J93" s="8">
        <f t="shared" si="11"/>
        <v>153320076</v>
      </c>
      <c r="K93" s="14" t="s">
        <v>417</v>
      </c>
      <c r="L93" s="14" t="str">
        <f>K93</f>
        <v>BIZAGI LATAM SAS</v>
      </c>
      <c r="M93" s="2">
        <f>J93</f>
        <v>153320076</v>
      </c>
      <c r="N93" s="2" t="str">
        <f>D93</f>
        <v xml:space="preserve">1.1 Dias </v>
      </c>
      <c r="O93" s="17">
        <f>E93</f>
        <v>264</v>
      </c>
      <c r="P93" s="8"/>
      <c r="Q93" s="2">
        <v>153320076</v>
      </c>
      <c r="R93" s="1"/>
      <c r="S93" s="1"/>
      <c r="T93" s="1"/>
      <c r="U93" s="10"/>
      <c r="V93" s="18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2">
        <f t="shared" si="1"/>
        <v>153320076</v>
      </c>
      <c r="AH93" s="3">
        <f t="shared" si="2"/>
        <v>1</v>
      </c>
      <c r="AI93" s="4"/>
      <c r="AJ93" s="5"/>
      <c r="AK93" s="5"/>
      <c r="AL93" s="5"/>
      <c r="AM93" s="5"/>
      <c r="AN93" s="5"/>
      <c r="AO93" s="5">
        <v>1</v>
      </c>
      <c r="AP93" s="5">
        <v>1</v>
      </c>
      <c r="AQ93" s="6" t="e">
        <v>#N/A</v>
      </c>
      <c r="AR93" s="7" t="e">
        <v>#N/A</v>
      </c>
      <c r="AS93" s="8">
        <v>0</v>
      </c>
      <c r="AT93" s="8">
        <v>15420573</v>
      </c>
      <c r="AU93" s="2">
        <f t="shared" si="3"/>
        <v>153320076</v>
      </c>
      <c r="AV93" s="2">
        <f t="shared" si="4"/>
        <v>0</v>
      </c>
      <c r="AW93" s="1"/>
      <c r="AX93" s="1"/>
    </row>
    <row r="94" spans="1:50" ht="120" customHeight="1" x14ac:dyDescent="0.25">
      <c r="A94" s="27" t="s">
        <v>418</v>
      </c>
      <c r="B94" s="1" t="s">
        <v>419</v>
      </c>
      <c r="C94" s="16" t="s">
        <v>420</v>
      </c>
      <c r="D94" s="1" t="s">
        <v>48</v>
      </c>
      <c r="E94" s="1">
        <v>9</v>
      </c>
      <c r="F94" s="8">
        <v>72696987</v>
      </c>
      <c r="G94" s="8">
        <v>8077443</v>
      </c>
      <c r="H94" s="1" t="s">
        <v>44</v>
      </c>
      <c r="I94" s="8">
        <v>0</v>
      </c>
      <c r="J94" s="8">
        <f t="shared" si="11"/>
        <v>72696987</v>
      </c>
      <c r="K94" s="14" t="s">
        <v>421</v>
      </c>
      <c r="L94" s="14" t="str">
        <f>K94</f>
        <v xml:space="preserve">DEISY VIVIANA CAÑÓN SUAREZ </v>
      </c>
      <c r="M94" s="2">
        <f>J94</f>
        <v>72696987</v>
      </c>
      <c r="N94" s="2" t="str">
        <f>D94</f>
        <v>2 2. Meses</v>
      </c>
      <c r="O94" s="17">
        <f>E94</f>
        <v>9</v>
      </c>
      <c r="P94" s="8"/>
      <c r="Q94" s="2">
        <v>1346241</v>
      </c>
      <c r="R94" s="2">
        <v>8077443</v>
      </c>
      <c r="S94" s="2">
        <v>8077443</v>
      </c>
      <c r="T94" s="2">
        <v>8077443</v>
      </c>
      <c r="U94" s="2">
        <v>5654210</v>
      </c>
      <c r="V94" s="18"/>
      <c r="W94" s="19">
        <v>2692481</v>
      </c>
      <c r="X94" s="1"/>
      <c r="Y94" s="1"/>
      <c r="Z94" s="1"/>
      <c r="AA94" s="1"/>
      <c r="AB94" s="1"/>
      <c r="AC94" s="1"/>
      <c r="AD94" s="1"/>
      <c r="AE94" s="1"/>
      <c r="AF94" s="1"/>
      <c r="AG94" s="2">
        <f t="shared" si="1"/>
        <v>33925261</v>
      </c>
      <c r="AH94" s="3">
        <f t="shared" si="2"/>
        <v>0.46666667216895796</v>
      </c>
      <c r="AI94" s="4" t="s">
        <v>50</v>
      </c>
      <c r="AJ94" s="5"/>
      <c r="AK94" s="5"/>
      <c r="AL94" s="5"/>
      <c r="AM94" s="5"/>
      <c r="AN94" s="5"/>
      <c r="AO94" s="5">
        <v>10</v>
      </c>
      <c r="AP94" s="5">
        <v>6</v>
      </c>
      <c r="AQ94" s="6" t="s">
        <v>733</v>
      </c>
      <c r="AR94" s="7">
        <v>44442</v>
      </c>
      <c r="AS94" s="8">
        <v>2692481</v>
      </c>
      <c r="AT94" s="8">
        <v>2692481</v>
      </c>
      <c r="AU94" s="2">
        <f t="shared" si="3"/>
        <v>33925261</v>
      </c>
      <c r="AV94" s="2">
        <f t="shared" si="4"/>
        <v>38771726</v>
      </c>
      <c r="AW94" s="1"/>
      <c r="AX94" s="1"/>
    </row>
    <row r="95" spans="1:50" ht="72" customHeight="1" x14ac:dyDescent="0.25">
      <c r="A95" s="27" t="s">
        <v>422</v>
      </c>
      <c r="B95" s="1" t="s">
        <v>423</v>
      </c>
      <c r="C95" s="16" t="s">
        <v>424</v>
      </c>
      <c r="D95" s="1" t="s">
        <v>187</v>
      </c>
      <c r="E95" s="1">
        <v>331</v>
      </c>
      <c r="F95" s="8">
        <v>165000000</v>
      </c>
      <c r="G95" s="8" t="s">
        <v>58</v>
      </c>
      <c r="H95" s="1" t="s">
        <v>44</v>
      </c>
      <c r="I95" s="8">
        <v>0</v>
      </c>
      <c r="J95" s="8">
        <f t="shared" si="11"/>
        <v>165000000</v>
      </c>
      <c r="K95" s="14" t="s">
        <v>425</v>
      </c>
      <c r="L95" s="14" t="str">
        <f>K95</f>
        <v>ADVANCED WEB APPLICATIONS</v>
      </c>
      <c r="M95" s="2">
        <f>J95</f>
        <v>165000000</v>
      </c>
      <c r="N95" s="2" t="str">
        <f>D95</f>
        <v xml:space="preserve">1.1 Dias </v>
      </c>
      <c r="O95" s="17">
        <f>E95</f>
        <v>331</v>
      </c>
      <c r="P95" s="8"/>
      <c r="Q95" s="2"/>
      <c r="R95" s="2">
        <v>15950000</v>
      </c>
      <c r="S95" s="2">
        <v>16500000</v>
      </c>
      <c r="T95" s="2">
        <v>16500000</v>
      </c>
      <c r="U95" s="2">
        <v>16500000</v>
      </c>
      <c r="V95" s="18">
        <v>16500000</v>
      </c>
      <c r="W95" s="19">
        <v>16500000</v>
      </c>
      <c r="X95" s="1"/>
      <c r="Y95" s="1"/>
      <c r="Z95" s="1"/>
      <c r="AA95" s="1"/>
      <c r="AB95" s="1"/>
      <c r="AC95" s="1"/>
      <c r="AD95" s="1"/>
      <c r="AE95" s="1"/>
      <c r="AF95" s="1"/>
      <c r="AG95" s="2">
        <f t="shared" si="1"/>
        <v>98450000</v>
      </c>
      <c r="AH95" s="3">
        <f t="shared" si="2"/>
        <v>0.59666666666666668</v>
      </c>
      <c r="AI95" s="4" t="s">
        <v>50</v>
      </c>
      <c r="AJ95" s="5"/>
      <c r="AK95" s="5"/>
      <c r="AL95" s="5"/>
      <c r="AM95" s="5"/>
      <c r="AN95" s="5"/>
      <c r="AO95" s="5">
        <v>11</v>
      </c>
      <c r="AP95" s="5">
        <v>5</v>
      </c>
      <c r="AQ95" s="6" t="s">
        <v>734</v>
      </c>
      <c r="AR95" s="7">
        <v>44455</v>
      </c>
      <c r="AS95" s="8">
        <v>16500000</v>
      </c>
      <c r="AT95" s="8">
        <v>16500000</v>
      </c>
      <c r="AU95" s="2">
        <f t="shared" si="3"/>
        <v>98450000</v>
      </c>
      <c r="AV95" s="2">
        <f t="shared" si="4"/>
        <v>66550000</v>
      </c>
      <c r="AW95" s="1"/>
      <c r="AX95" s="1"/>
    </row>
    <row r="96" spans="1:50" ht="72" customHeight="1" x14ac:dyDescent="0.25">
      <c r="A96" s="27" t="s">
        <v>426</v>
      </c>
      <c r="B96" s="1" t="s">
        <v>427</v>
      </c>
      <c r="C96" s="16" t="s">
        <v>428</v>
      </c>
      <c r="D96" s="1" t="s">
        <v>48</v>
      </c>
      <c r="E96" s="1">
        <v>11</v>
      </c>
      <c r="F96" s="8">
        <v>507795499</v>
      </c>
      <c r="G96" s="8" t="s">
        <v>58</v>
      </c>
      <c r="H96" s="1" t="s">
        <v>44</v>
      </c>
      <c r="I96" s="8">
        <v>0</v>
      </c>
      <c r="J96" s="8">
        <f t="shared" si="11"/>
        <v>507795499</v>
      </c>
      <c r="K96" s="14" t="s">
        <v>429</v>
      </c>
      <c r="L96" s="14" t="str">
        <f>K96</f>
        <v>SERVICIOS POSTALES NACIONALES S.A.</v>
      </c>
      <c r="M96" s="2">
        <f>J96</f>
        <v>507795499</v>
      </c>
      <c r="N96" s="2" t="str">
        <f>D96</f>
        <v>2 2. Meses</v>
      </c>
      <c r="O96" s="17">
        <f>E96</f>
        <v>11</v>
      </c>
      <c r="P96" s="8"/>
      <c r="Q96" s="2"/>
      <c r="R96" s="2">
        <v>29536466</v>
      </c>
      <c r="S96" s="2">
        <v>43559052</v>
      </c>
      <c r="T96" s="2">
        <v>43932415</v>
      </c>
      <c r="U96" s="2">
        <v>41806646</v>
      </c>
      <c r="V96" s="18">
        <v>46349983</v>
      </c>
      <c r="W96" s="1"/>
      <c r="X96" s="1"/>
      <c r="Y96" s="1"/>
      <c r="Z96" s="1"/>
      <c r="AA96" s="1"/>
      <c r="AB96" s="1"/>
      <c r="AC96" s="1"/>
      <c r="AD96" s="1"/>
      <c r="AE96" s="1"/>
      <c r="AF96" s="1"/>
      <c r="AG96" s="2">
        <f t="shared" si="1"/>
        <v>205184562</v>
      </c>
      <c r="AH96" s="3">
        <f t="shared" si="2"/>
        <v>0.40406928065347031</v>
      </c>
      <c r="AI96" s="4" t="s">
        <v>50</v>
      </c>
      <c r="AJ96" s="5"/>
      <c r="AK96" s="5"/>
      <c r="AL96" s="5"/>
      <c r="AM96" s="5"/>
      <c r="AN96" s="5"/>
      <c r="AO96" s="5">
        <v>11</v>
      </c>
      <c r="AP96" s="5">
        <v>4</v>
      </c>
      <c r="AQ96" s="6" t="s">
        <v>430</v>
      </c>
      <c r="AR96" s="7">
        <v>44428</v>
      </c>
      <c r="AS96" s="8">
        <v>46349983</v>
      </c>
      <c r="AT96" s="8">
        <v>3129700</v>
      </c>
      <c r="AU96" s="2">
        <f t="shared" si="3"/>
        <v>205184562</v>
      </c>
      <c r="AV96" s="2">
        <f t="shared" si="4"/>
        <v>302610937</v>
      </c>
      <c r="AW96" s="1"/>
      <c r="AX96" s="1"/>
    </row>
    <row r="97" spans="1:50" ht="72" customHeight="1" x14ac:dyDescent="0.25">
      <c r="A97" s="27" t="s">
        <v>431</v>
      </c>
      <c r="B97" s="1" t="s">
        <v>432</v>
      </c>
      <c r="C97" s="16" t="s">
        <v>433</v>
      </c>
      <c r="D97" s="1" t="s">
        <v>187</v>
      </c>
      <c r="E97" s="1">
        <v>285</v>
      </c>
      <c r="F97" s="8">
        <v>20927920</v>
      </c>
      <c r="G97" s="8">
        <v>2202939</v>
      </c>
      <c r="H97" s="1" t="s">
        <v>44</v>
      </c>
      <c r="I97" s="8">
        <v>0</v>
      </c>
      <c r="J97" s="8">
        <f t="shared" ref="J97:J132" si="12">F97+I97</f>
        <v>20927920</v>
      </c>
      <c r="K97" s="14" t="s">
        <v>434</v>
      </c>
      <c r="L97" s="14" t="str">
        <f>K97</f>
        <v>LUISA FERNANDA RIOS MARTINEZ</v>
      </c>
      <c r="M97" s="2">
        <f>J97</f>
        <v>20927920</v>
      </c>
      <c r="N97" s="2" t="str">
        <f>D97</f>
        <v xml:space="preserve">1.1 Dias </v>
      </c>
      <c r="O97" s="17">
        <f>E97</f>
        <v>285</v>
      </c>
      <c r="P97" s="8"/>
      <c r="Q97" s="2"/>
      <c r="R97" s="2">
        <v>1615489</v>
      </c>
      <c r="S97" s="2">
        <v>2202939</v>
      </c>
      <c r="T97" s="2">
        <v>2202939</v>
      </c>
      <c r="U97" s="2">
        <v>2202939</v>
      </c>
      <c r="V97" s="18">
        <v>2202939</v>
      </c>
      <c r="W97" s="19">
        <v>2202939</v>
      </c>
      <c r="X97" s="1"/>
      <c r="Y97" s="1"/>
      <c r="Z97" s="1"/>
      <c r="AA97" s="1"/>
      <c r="AB97" s="1"/>
      <c r="AC97" s="1"/>
      <c r="AD97" s="1"/>
      <c r="AE97" s="1"/>
      <c r="AF97" s="1"/>
      <c r="AG97" s="2">
        <f t="shared" si="1"/>
        <v>12630184</v>
      </c>
      <c r="AH97" s="3">
        <f t="shared" si="2"/>
        <v>0.60350880546179453</v>
      </c>
      <c r="AI97" s="4" t="s">
        <v>50</v>
      </c>
      <c r="AJ97" s="5"/>
      <c r="AK97" s="5"/>
      <c r="AL97" s="5"/>
      <c r="AM97" s="5"/>
      <c r="AN97" s="5"/>
      <c r="AO97" s="5">
        <v>9</v>
      </c>
      <c r="AP97" s="5">
        <v>5</v>
      </c>
      <c r="AQ97" s="6" t="s">
        <v>735</v>
      </c>
      <c r="AR97" s="7">
        <v>44442</v>
      </c>
      <c r="AS97" s="8">
        <v>2202939</v>
      </c>
      <c r="AT97" s="8">
        <v>2202939</v>
      </c>
      <c r="AU97" s="2">
        <f t="shared" si="3"/>
        <v>12630184</v>
      </c>
      <c r="AV97" s="2">
        <f t="shared" si="4"/>
        <v>8297736</v>
      </c>
      <c r="AW97" s="1"/>
      <c r="AX97" s="1"/>
    </row>
    <row r="98" spans="1:50" ht="72" customHeight="1" x14ac:dyDescent="0.25">
      <c r="A98" s="27" t="s">
        <v>435</v>
      </c>
      <c r="B98" s="1" t="s">
        <v>436</v>
      </c>
      <c r="C98" s="16" t="s">
        <v>437</v>
      </c>
      <c r="D98" s="1" t="s">
        <v>48</v>
      </c>
      <c r="E98" s="1">
        <v>2</v>
      </c>
      <c r="F98" s="8">
        <v>14686260</v>
      </c>
      <c r="G98" s="8">
        <v>7343130</v>
      </c>
      <c r="H98" s="12">
        <v>44323</v>
      </c>
      <c r="I98" s="8">
        <v>7343130</v>
      </c>
      <c r="J98" s="8">
        <f t="shared" si="12"/>
        <v>22029390</v>
      </c>
      <c r="K98" s="14" t="s">
        <v>438</v>
      </c>
      <c r="L98" s="14" t="str">
        <f>K98</f>
        <v>ALEXANDER BUITRAGO PUENTES</v>
      </c>
      <c r="M98" s="2">
        <f>J98</f>
        <v>22029390</v>
      </c>
      <c r="N98" s="2" t="str">
        <f>D98</f>
        <v>2 2. Meses</v>
      </c>
      <c r="O98" s="17">
        <f>E98</f>
        <v>2</v>
      </c>
      <c r="P98" s="8"/>
      <c r="Q98" s="2"/>
      <c r="R98" s="2">
        <v>4895420</v>
      </c>
      <c r="S98" s="2">
        <v>7343130</v>
      </c>
      <c r="T98" s="2">
        <v>7343130</v>
      </c>
      <c r="U98" s="2">
        <v>2447710</v>
      </c>
      <c r="V98" s="18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2">
        <f t="shared" si="1"/>
        <v>22029390</v>
      </c>
      <c r="AH98" s="3">
        <f t="shared" si="2"/>
        <v>1</v>
      </c>
      <c r="AI98" s="4"/>
      <c r="AJ98" s="5"/>
      <c r="AK98" s="5"/>
      <c r="AL98" s="5"/>
      <c r="AM98" s="5"/>
      <c r="AN98" s="5"/>
      <c r="AO98" s="5">
        <v>9</v>
      </c>
      <c r="AP98" s="5">
        <v>4</v>
      </c>
      <c r="AQ98" s="6" t="e">
        <v>#N/A</v>
      </c>
      <c r="AR98" s="7" t="e">
        <v>#N/A</v>
      </c>
      <c r="AS98" s="8">
        <v>0</v>
      </c>
      <c r="AT98" s="8">
        <v>3150000</v>
      </c>
      <c r="AU98" s="2">
        <f t="shared" si="3"/>
        <v>22029390</v>
      </c>
      <c r="AV98" s="2">
        <f t="shared" si="4"/>
        <v>0</v>
      </c>
      <c r="AW98" s="1"/>
      <c r="AX98" s="1"/>
    </row>
    <row r="99" spans="1:50" ht="84" customHeight="1" x14ac:dyDescent="0.25">
      <c r="A99" s="27" t="s">
        <v>439</v>
      </c>
      <c r="B99" s="1" t="s">
        <v>440</v>
      </c>
      <c r="C99" s="16" t="s">
        <v>441</v>
      </c>
      <c r="D99" s="1" t="s">
        <v>187</v>
      </c>
      <c r="E99" s="1">
        <v>290</v>
      </c>
      <c r="F99" s="8">
        <v>70983590</v>
      </c>
      <c r="G99" s="8">
        <v>7343130</v>
      </c>
      <c r="H99" s="1" t="s">
        <v>44</v>
      </c>
      <c r="I99" s="8">
        <v>0</v>
      </c>
      <c r="J99" s="8">
        <f t="shared" si="12"/>
        <v>70983590</v>
      </c>
      <c r="K99" s="14" t="s">
        <v>442</v>
      </c>
      <c r="L99" s="14" t="str">
        <f>K99</f>
        <v>BLANCA LILIANA ACEVEDO MEJÍA</v>
      </c>
      <c r="M99" s="2">
        <f>J99</f>
        <v>70983590</v>
      </c>
      <c r="N99" s="2" t="str">
        <f>D99</f>
        <v xml:space="preserve">1.1 Dias </v>
      </c>
      <c r="O99" s="17">
        <f>E99</f>
        <v>290</v>
      </c>
      <c r="P99" s="8"/>
      <c r="Q99" s="2"/>
      <c r="R99" s="2">
        <v>5384962</v>
      </c>
      <c r="S99" s="2">
        <v>7343130</v>
      </c>
      <c r="T99" s="2">
        <v>7343130</v>
      </c>
      <c r="U99" s="2">
        <v>7343130</v>
      </c>
      <c r="V99" s="18">
        <v>7343130</v>
      </c>
      <c r="W99" s="19">
        <v>7343130</v>
      </c>
      <c r="X99" s="1"/>
      <c r="Y99" s="1"/>
      <c r="Z99" s="1"/>
      <c r="AA99" s="1"/>
      <c r="AB99" s="1"/>
      <c r="AC99" s="1"/>
      <c r="AD99" s="1"/>
      <c r="AE99" s="1"/>
      <c r="AF99" s="1"/>
      <c r="AG99" s="2">
        <f t="shared" si="1"/>
        <v>42100612</v>
      </c>
      <c r="AH99" s="3">
        <f t="shared" si="2"/>
        <v>0.59310344827586203</v>
      </c>
      <c r="AI99" s="4" t="s">
        <v>50</v>
      </c>
      <c r="AJ99" s="5"/>
      <c r="AK99" s="5"/>
      <c r="AL99" s="5"/>
      <c r="AM99" s="5"/>
      <c r="AN99" s="5"/>
      <c r="AO99" s="5">
        <v>9</v>
      </c>
      <c r="AP99" s="5">
        <v>5</v>
      </c>
      <c r="AQ99" s="6" t="s">
        <v>736</v>
      </c>
      <c r="AR99" s="7">
        <v>44448</v>
      </c>
      <c r="AS99" s="8">
        <v>7343130</v>
      </c>
      <c r="AT99" s="8">
        <v>7343130</v>
      </c>
      <c r="AU99" s="2">
        <f t="shared" si="3"/>
        <v>42100612</v>
      </c>
      <c r="AV99" s="2">
        <f t="shared" si="4"/>
        <v>28882978</v>
      </c>
      <c r="AW99" s="1"/>
      <c r="AX99" s="1"/>
    </row>
    <row r="100" spans="1:50" ht="72" customHeight="1" x14ac:dyDescent="0.25">
      <c r="A100" s="27" t="s">
        <v>443</v>
      </c>
      <c r="B100" s="1" t="s">
        <v>444</v>
      </c>
      <c r="C100" s="16" t="s">
        <v>445</v>
      </c>
      <c r="D100" s="1" t="s">
        <v>48</v>
      </c>
      <c r="E100" s="1">
        <v>2</v>
      </c>
      <c r="F100" s="8">
        <v>22029390</v>
      </c>
      <c r="G100" s="8">
        <v>11014695</v>
      </c>
      <c r="H100" s="12">
        <v>44323</v>
      </c>
      <c r="I100" s="8">
        <v>11014695</v>
      </c>
      <c r="J100" s="8">
        <f t="shared" si="12"/>
        <v>33044085</v>
      </c>
      <c r="K100" s="14" t="s">
        <v>446</v>
      </c>
      <c r="L100" s="14" t="str">
        <f>K100</f>
        <v xml:space="preserve">DIEGO ALFONSO PEDROZA CASTRO        </v>
      </c>
      <c r="M100" s="2">
        <f>J100</f>
        <v>33044085</v>
      </c>
      <c r="N100" s="2" t="str">
        <f>D100</f>
        <v>2 2. Meses</v>
      </c>
      <c r="O100" s="17">
        <f>E100</f>
        <v>2</v>
      </c>
      <c r="P100" s="8"/>
      <c r="Q100" s="2"/>
      <c r="R100" s="2">
        <v>7343130</v>
      </c>
      <c r="S100" s="2">
        <v>11014695</v>
      </c>
      <c r="T100" s="1"/>
      <c r="U100" s="2">
        <v>11014695</v>
      </c>
      <c r="V100" s="18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2">
        <f t="shared" si="1"/>
        <v>29372520</v>
      </c>
      <c r="AH100" s="3">
        <f t="shared" si="2"/>
        <v>0.88888888888888884</v>
      </c>
      <c r="AI100" s="4"/>
      <c r="AJ100" s="5"/>
      <c r="AK100" s="5"/>
      <c r="AL100" s="5"/>
      <c r="AM100" s="5"/>
      <c r="AN100" s="5"/>
      <c r="AO100" s="5">
        <v>9</v>
      </c>
      <c r="AP100" s="5">
        <v>3</v>
      </c>
      <c r="AQ100" s="6" t="e">
        <v>#N/A</v>
      </c>
      <c r="AR100" s="7" t="e">
        <v>#N/A</v>
      </c>
      <c r="AS100" s="8">
        <v>0</v>
      </c>
      <c r="AT100" s="8">
        <v>201523589</v>
      </c>
      <c r="AU100" s="2">
        <f t="shared" si="3"/>
        <v>29372520</v>
      </c>
      <c r="AV100" s="2">
        <f t="shared" si="4"/>
        <v>3671565</v>
      </c>
      <c r="AW100" s="1"/>
      <c r="AX100" s="1"/>
    </row>
    <row r="101" spans="1:50" ht="61.5" customHeight="1" x14ac:dyDescent="0.25">
      <c r="A101" s="27" t="s">
        <v>447</v>
      </c>
      <c r="B101" s="1" t="s">
        <v>448</v>
      </c>
      <c r="C101" s="16" t="s">
        <v>449</v>
      </c>
      <c r="D101" s="1" t="s">
        <v>187</v>
      </c>
      <c r="E101" s="1">
        <v>285</v>
      </c>
      <c r="F101" s="8">
        <v>48831815</v>
      </c>
      <c r="G101" s="28">
        <v>5140191</v>
      </c>
      <c r="H101" s="1" t="s">
        <v>44</v>
      </c>
      <c r="I101" s="8">
        <v>0</v>
      </c>
      <c r="J101" s="8">
        <f t="shared" si="12"/>
        <v>48831815</v>
      </c>
      <c r="K101" s="14" t="s">
        <v>450</v>
      </c>
      <c r="L101" s="14" t="str">
        <f>K101</f>
        <v>MAGDALY MORENO MERCHAN</v>
      </c>
      <c r="M101" s="2">
        <f>J101</f>
        <v>48831815</v>
      </c>
      <c r="N101" s="2" t="str">
        <f>D101</f>
        <v xml:space="preserve">1.1 Dias </v>
      </c>
      <c r="O101" s="17">
        <f>E101</f>
        <v>285</v>
      </c>
      <c r="P101" s="8"/>
      <c r="Q101" s="2"/>
      <c r="R101" s="2">
        <v>3255454</v>
      </c>
      <c r="S101" s="2">
        <v>5140191</v>
      </c>
      <c r="T101" s="2">
        <v>5140191</v>
      </c>
      <c r="U101" s="2">
        <v>5140191</v>
      </c>
      <c r="V101" s="18">
        <v>5140191</v>
      </c>
      <c r="W101" s="19">
        <v>5140191</v>
      </c>
      <c r="X101" s="1"/>
      <c r="Y101" s="1"/>
      <c r="Z101" s="1"/>
      <c r="AA101" s="1"/>
      <c r="AB101" s="1"/>
      <c r="AC101" s="1"/>
      <c r="AD101" s="1"/>
      <c r="AE101" s="1"/>
      <c r="AF101" s="1"/>
      <c r="AG101" s="2">
        <f t="shared" si="1"/>
        <v>28956409</v>
      </c>
      <c r="AH101" s="3">
        <f t="shared" si="2"/>
        <v>0.59298244392513366</v>
      </c>
      <c r="AI101" s="4" t="s">
        <v>50</v>
      </c>
      <c r="AJ101" s="5"/>
      <c r="AK101" s="5"/>
      <c r="AL101" s="5"/>
      <c r="AM101" s="5"/>
      <c r="AN101" s="5"/>
      <c r="AO101" s="5">
        <v>9</v>
      </c>
      <c r="AP101" s="5">
        <v>6</v>
      </c>
      <c r="AQ101" s="6" t="s">
        <v>737</v>
      </c>
      <c r="AR101" s="7">
        <v>44448</v>
      </c>
      <c r="AS101" s="8">
        <v>5140191</v>
      </c>
      <c r="AT101" s="8">
        <v>5140191</v>
      </c>
      <c r="AU101" s="2">
        <f t="shared" si="3"/>
        <v>28956409</v>
      </c>
      <c r="AV101" s="2">
        <f t="shared" si="4"/>
        <v>19875406</v>
      </c>
      <c r="AW101" s="1"/>
      <c r="AX101" s="1"/>
    </row>
    <row r="102" spans="1:50" ht="96" customHeight="1" x14ac:dyDescent="0.25">
      <c r="A102" s="27" t="s">
        <v>451</v>
      </c>
      <c r="B102" s="1" t="s">
        <v>452</v>
      </c>
      <c r="C102" s="16" t="s">
        <v>453</v>
      </c>
      <c r="D102" s="1" t="s">
        <v>48</v>
      </c>
      <c r="E102" s="1">
        <v>9</v>
      </c>
      <c r="F102" s="8">
        <v>59479353</v>
      </c>
      <c r="G102" s="8">
        <v>6608817</v>
      </c>
      <c r="H102" s="1" t="s">
        <v>44</v>
      </c>
      <c r="I102" s="8">
        <v>0</v>
      </c>
      <c r="J102" s="8">
        <f t="shared" si="12"/>
        <v>59479353</v>
      </c>
      <c r="K102" s="14" t="s">
        <v>454</v>
      </c>
      <c r="L102" s="14" t="str">
        <f>K102</f>
        <v xml:space="preserve">LIZETH MARÍA GUZMÁN FRANCO        </v>
      </c>
      <c r="M102" s="2">
        <f>J102</f>
        <v>59479353</v>
      </c>
      <c r="N102" s="2" t="str">
        <f>D102</f>
        <v>2 2. Meses</v>
      </c>
      <c r="O102" s="17">
        <f>E102</f>
        <v>9</v>
      </c>
      <c r="P102" s="8"/>
      <c r="Q102" s="2"/>
      <c r="R102" s="2">
        <v>3524702</v>
      </c>
      <c r="S102" s="2">
        <v>6608817</v>
      </c>
      <c r="T102" s="2">
        <v>6608817</v>
      </c>
      <c r="U102" s="2">
        <v>6608817</v>
      </c>
      <c r="V102" s="18">
        <v>6608817</v>
      </c>
      <c r="W102" s="19">
        <v>6608817</v>
      </c>
      <c r="X102" s="1"/>
      <c r="Y102" s="1"/>
      <c r="Z102" s="1"/>
      <c r="AA102" s="1"/>
      <c r="AB102" s="1"/>
      <c r="AC102" s="1"/>
      <c r="AD102" s="1"/>
      <c r="AE102" s="1"/>
      <c r="AF102" s="1"/>
      <c r="AG102" s="2">
        <f t="shared" si="1"/>
        <v>36568787</v>
      </c>
      <c r="AH102" s="3">
        <f t="shared" si="2"/>
        <v>0.61481480808979205</v>
      </c>
      <c r="AI102" s="4" t="s">
        <v>50</v>
      </c>
      <c r="AJ102" s="5"/>
      <c r="AK102" s="5"/>
      <c r="AL102" s="5"/>
      <c r="AM102" s="5"/>
      <c r="AN102" s="5"/>
      <c r="AO102" s="5">
        <v>9</v>
      </c>
      <c r="AP102" s="5">
        <v>6</v>
      </c>
      <c r="AQ102" s="6" t="s">
        <v>738</v>
      </c>
      <c r="AR102" s="7">
        <v>44448</v>
      </c>
      <c r="AS102" s="8">
        <v>6608817</v>
      </c>
      <c r="AT102" s="8">
        <v>6608817</v>
      </c>
      <c r="AU102" s="2">
        <f t="shared" si="3"/>
        <v>36568787</v>
      </c>
      <c r="AV102" s="2">
        <f t="shared" si="4"/>
        <v>22910566</v>
      </c>
      <c r="AW102" s="1"/>
      <c r="AX102" s="1"/>
    </row>
    <row r="103" spans="1:50" ht="132" customHeight="1" x14ac:dyDescent="0.25">
      <c r="A103" s="35" t="s">
        <v>455</v>
      </c>
      <c r="B103" s="1">
        <v>65416</v>
      </c>
      <c r="C103" s="16" t="s">
        <v>456</v>
      </c>
      <c r="D103" s="1" t="s">
        <v>187</v>
      </c>
      <c r="E103" s="1">
        <v>29</v>
      </c>
      <c r="F103" s="8">
        <v>2714152</v>
      </c>
      <c r="G103" s="8" t="s">
        <v>44</v>
      </c>
      <c r="H103" s="1" t="s">
        <v>44</v>
      </c>
      <c r="I103" s="8">
        <v>0</v>
      </c>
      <c r="J103" s="8">
        <f t="shared" si="12"/>
        <v>2714152</v>
      </c>
      <c r="K103" s="14" t="s">
        <v>457</v>
      </c>
      <c r="L103" s="14" t="str">
        <f>K103</f>
        <v>PANAMERICANA LIBRERÍA Y PAPELERÍA S.A.</v>
      </c>
      <c r="M103" s="2">
        <f>J103</f>
        <v>2714152</v>
      </c>
      <c r="N103" s="2" t="str">
        <f>D103</f>
        <v xml:space="preserve">1.1 Dias </v>
      </c>
      <c r="O103" s="17">
        <f>E103</f>
        <v>29</v>
      </c>
      <c r="P103" s="8"/>
      <c r="Q103" s="2"/>
      <c r="R103" s="1">
        <v>2714152</v>
      </c>
      <c r="S103" s="1"/>
      <c r="T103" s="1"/>
      <c r="U103" s="10"/>
      <c r="V103" s="18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2">
        <f t="shared" si="1"/>
        <v>2714152</v>
      </c>
      <c r="AH103" s="3">
        <f t="shared" si="2"/>
        <v>1</v>
      </c>
      <c r="AI103" s="4"/>
      <c r="AJ103" s="5"/>
      <c r="AK103" s="5"/>
      <c r="AL103" s="5"/>
      <c r="AM103" s="5"/>
      <c r="AN103" s="5"/>
      <c r="AO103" s="5">
        <v>1</v>
      </c>
      <c r="AP103" s="5">
        <v>1</v>
      </c>
      <c r="AQ103" s="6" t="e">
        <v>#N/A</v>
      </c>
      <c r="AR103" s="7" t="e">
        <v>#N/A</v>
      </c>
      <c r="AS103" s="8">
        <v>0</v>
      </c>
      <c r="AT103" s="8">
        <v>979084</v>
      </c>
      <c r="AU103" s="2">
        <f t="shared" si="3"/>
        <v>2714152</v>
      </c>
      <c r="AV103" s="2">
        <f t="shared" si="4"/>
        <v>0</v>
      </c>
      <c r="AW103" s="1"/>
      <c r="AX103" s="1"/>
    </row>
    <row r="104" spans="1:50" ht="144" customHeight="1" x14ac:dyDescent="0.25">
      <c r="A104" s="35" t="s">
        <v>458</v>
      </c>
      <c r="B104" s="1" t="s">
        <v>459</v>
      </c>
      <c r="C104" s="16" t="s">
        <v>460</v>
      </c>
      <c r="D104" s="1" t="s">
        <v>48</v>
      </c>
      <c r="E104" s="1">
        <v>6</v>
      </c>
      <c r="F104" s="8">
        <v>13217634</v>
      </c>
      <c r="G104" s="8">
        <v>2202939</v>
      </c>
      <c r="H104" s="1" t="s">
        <v>44</v>
      </c>
      <c r="I104" s="8">
        <v>0</v>
      </c>
      <c r="J104" s="8">
        <f t="shared" si="12"/>
        <v>13217634</v>
      </c>
      <c r="K104" s="14" t="s">
        <v>461</v>
      </c>
      <c r="L104" s="14" t="str">
        <f>K104</f>
        <v>LINA BRIYITH RONDON ROMERO</v>
      </c>
      <c r="M104" s="2">
        <f>J104</f>
        <v>13217634</v>
      </c>
      <c r="N104" s="2" t="str">
        <f>D104</f>
        <v>2 2. Meses</v>
      </c>
      <c r="O104" s="17">
        <f>E104</f>
        <v>6</v>
      </c>
      <c r="P104" s="8"/>
      <c r="Q104" s="2"/>
      <c r="R104" s="1">
        <v>1101470</v>
      </c>
      <c r="S104" s="2">
        <v>2202939</v>
      </c>
      <c r="T104" s="2">
        <v>2202939</v>
      </c>
      <c r="U104" s="2">
        <v>2202939</v>
      </c>
      <c r="V104" s="18">
        <v>2202939</v>
      </c>
      <c r="W104" s="19">
        <v>2202939</v>
      </c>
      <c r="X104" s="1"/>
      <c r="Y104" s="1"/>
      <c r="Z104" s="1"/>
      <c r="AA104" s="1"/>
      <c r="AB104" s="1"/>
      <c r="AC104" s="1"/>
      <c r="AD104" s="1"/>
      <c r="AE104" s="1"/>
      <c r="AF104" s="1"/>
      <c r="AG104" s="2">
        <f t="shared" si="1"/>
        <v>12116165</v>
      </c>
      <c r="AH104" s="3">
        <f t="shared" si="2"/>
        <v>0.91666670449491949</v>
      </c>
      <c r="AI104" s="4" t="s">
        <v>50</v>
      </c>
      <c r="AJ104" s="5"/>
      <c r="AK104" s="5"/>
      <c r="AL104" s="5"/>
      <c r="AM104" s="5"/>
      <c r="AN104" s="5"/>
      <c r="AO104" s="5">
        <v>9</v>
      </c>
      <c r="AP104" s="5">
        <v>5</v>
      </c>
      <c r="AQ104" s="6" t="s">
        <v>739</v>
      </c>
      <c r="AR104" s="7">
        <v>44445</v>
      </c>
      <c r="AS104" s="8">
        <v>2202939</v>
      </c>
      <c r="AT104" s="8">
        <v>2202939</v>
      </c>
      <c r="AU104" s="2">
        <f t="shared" si="3"/>
        <v>12116165</v>
      </c>
      <c r="AV104" s="2">
        <f t="shared" si="4"/>
        <v>1101469</v>
      </c>
      <c r="AW104" s="1"/>
      <c r="AX104" s="1"/>
    </row>
    <row r="105" spans="1:50" ht="72" customHeight="1" x14ac:dyDescent="0.25">
      <c r="A105" s="36" t="s">
        <v>462</v>
      </c>
      <c r="B105" s="1" t="s">
        <v>463</v>
      </c>
      <c r="C105" s="16" t="s">
        <v>464</v>
      </c>
      <c r="D105" s="1" t="s">
        <v>187</v>
      </c>
      <c r="E105" s="1">
        <v>285</v>
      </c>
      <c r="F105" s="8">
        <v>48831815</v>
      </c>
      <c r="G105" s="8">
        <v>5140191</v>
      </c>
      <c r="H105" s="1" t="s">
        <v>44</v>
      </c>
      <c r="I105" s="8">
        <v>0</v>
      </c>
      <c r="J105" s="8">
        <f t="shared" si="12"/>
        <v>48831815</v>
      </c>
      <c r="K105" s="14" t="s">
        <v>465</v>
      </c>
      <c r="L105" s="14" t="str">
        <f>K105</f>
        <v xml:space="preserve">RODRIGO ACOSTA PARRA </v>
      </c>
      <c r="M105" s="2">
        <f>J105</f>
        <v>48831815</v>
      </c>
      <c r="N105" s="2" t="str">
        <f>D105</f>
        <v xml:space="preserve">1.1 Dias </v>
      </c>
      <c r="O105" s="17">
        <f>E105</f>
        <v>285</v>
      </c>
      <c r="P105" s="8"/>
      <c r="Q105" s="2"/>
      <c r="R105" s="1">
        <v>2570096</v>
      </c>
      <c r="S105" s="2">
        <v>5140191</v>
      </c>
      <c r="T105" s="2">
        <v>5140191</v>
      </c>
      <c r="U105" s="2">
        <v>5140191</v>
      </c>
      <c r="V105" s="18">
        <v>5140191</v>
      </c>
      <c r="W105" s="19">
        <v>5140191</v>
      </c>
      <c r="X105" s="1"/>
      <c r="Y105" s="1"/>
      <c r="Z105" s="1"/>
      <c r="AA105" s="1"/>
      <c r="AB105" s="1"/>
      <c r="AC105" s="1"/>
      <c r="AD105" s="1"/>
      <c r="AE105" s="1"/>
      <c r="AF105" s="1"/>
      <c r="AG105" s="2">
        <f t="shared" si="1"/>
        <v>28271051</v>
      </c>
      <c r="AH105" s="3">
        <f t="shared" si="2"/>
        <v>0.57894737273230579</v>
      </c>
      <c r="AI105" s="4" t="s">
        <v>50</v>
      </c>
      <c r="AJ105" s="5"/>
      <c r="AK105" s="5"/>
      <c r="AL105" s="5"/>
      <c r="AM105" s="5"/>
      <c r="AN105" s="5"/>
      <c r="AO105" s="5">
        <v>11</v>
      </c>
      <c r="AP105" s="5">
        <v>5</v>
      </c>
      <c r="AQ105" s="6" t="s">
        <v>740</v>
      </c>
      <c r="AR105" s="7">
        <v>44448</v>
      </c>
      <c r="AS105" s="8">
        <v>5140191</v>
      </c>
      <c r="AT105" s="8">
        <v>5140191</v>
      </c>
      <c r="AU105" s="2">
        <f t="shared" si="3"/>
        <v>28271051</v>
      </c>
      <c r="AV105" s="2">
        <f t="shared" si="4"/>
        <v>20560764</v>
      </c>
      <c r="AW105" s="1"/>
      <c r="AX105" s="1"/>
    </row>
    <row r="106" spans="1:50" ht="96" customHeight="1" x14ac:dyDescent="0.25">
      <c r="A106" s="36" t="s">
        <v>466</v>
      </c>
      <c r="B106" s="1" t="s">
        <v>467</v>
      </c>
      <c r="C106" s="16" t="s">
        <v>468</v>
      </c>
      <c r="D106" s="1" t="s">
        <v>48</v>
      </c>
      <c r="E106" s="1">
        <v>9</v>
      </c>
      <c r="F106" s="8">
        <v>39652902</v>
      </c>
      <c r="G106" s="8">
        <v>4405878</v>
      </c>
      <c r="H106" s="1" t="s">
        <v>44</v>
      </c>
      <c r="I106" s="8">
        <v>0</v>
      </c>
      <c r="J106" s="8">
        <f t="shared" si="12"/>
        <v>39652902</v>
      </c>
      <c r="K106" s="14" t="s">
        <v>469</v>
      </c>
      <c r="L106" s="14" t="str">
        <f>K106</f>
        <v>ANDRES LEONARDO SOLER CARDENAS</v>
      </c>
      <c r="M106" s="2">
        <f>J106</f>
        <v>39652902</v>
      </c>
      <c r="N106" s="2" t="str">
        <f>D106</f>
        <v>2 2. Meses</v>
      </c>
      <c r="O106" s="17">
        <f>E106</f>
        <v>9</v>
      </c>
      <c r="P106" s="8"/>
      <c r="Q106" s="2"/>
      <c r="R106" s="1">
        <v>2056076</v>
      </c>
      <c r="S106" s="2">
        <v>4405878</v>
      </c>
      <c r="T106" s="2">
        <v>4405878</v>
      </c>
      <c r="U106" s="2">
        <v>4405878</v>
      </c>
      <c r="V106" s="18">
        <v>4405878</v>
      </c>
      <c r="W106" s="19">
        <v>4405878</v>
      </c>
      <c r="X106" s="1"/>
      <c r="Y106" s="1"/>
      <c r="Z106" s="1"/>
      <c r="AA106" s="1"/>
      <c r="AB106" s="1"/>
      <c r="AC106" s="1"/>
      <c r="AD106" s="1"/>
      <c r="AE106" s="1"/>
      <c r="AF106" s="1"/>
      <c r="AG106" s="2">
        <f t="shared" si="1"/>
        <v>24085466</v>
      </c>
      <c r="AH106" s="3">
        <f t="shared" si="2"/>
        <v>0.60740739731987337</v>
      </c>
      <c r="AI106" s="4" t="s">
        <v>50</v>
      </c>
      <c r="AJ106" s="5"/>
      <c r="AK106" s="5"/>
      <c r="AL106" s="5"/>
      <c r="AM106" s="5"/>
      <c r="AN106" s="5"/>
      <c r="AO106" s="5">
        <v>9</v>
      </c>
      <c r="AP106" s="5">
        <v>5</v>
      </c>
      <c r="AQ106" s="6" t="s">
        <v>741</v>
      </c>
      <c r="AR106" s="7">
        <v>44442</v>
      </c>
      <c r="AS106" s="8">
        <v>4405878</v>
      </c>
      <c r="AT106" s="8">
        <v>4405878</v>
      </c>
      <c r="AU106" s="2">
        <f t="shared" si="3"/>
        <v>24085466</v>
      </c>
      <c r="AV106" s="2">
        <f t="shared" si="4"/>
        <v>15567436</v>
      </c>
      <c r="AW106" s="1"/>
      <c r="AX106" s="1"/>
    </row>
    <row r="107" spans="1:50" ht="96" customHeight="1" x14ac:dyDescent="0.25">
      <c r="A107" s="36" t="s">
        <v>470</v>
      </c>
      <c r="B107" s="1" t="s">
        <v>471</v>
      </c>
      <c r="C107" s="16" t="s">
        <v>472</v>
      </c>
      <c r="D107" s="1" t="s">
        <v>187</v>
      </c>
      <c r="E107" s="1">
        <v>225</v>
      </c>
      <c r="F107" s="8">
        <v>115654298</v>
      </c>
      <c r="G107" s="8">
        <v>15420573</v>
      </c>
      <c r="H107" s="1" t="s">
        <v>44</v>
      </c>
      <c r="I107" s="8">
        <v>0</v>
      </c>
      <c r="J107" s="8">
        <f t="shared" si="12"/>
        <v>115654298</v>
      </c>
      <c r="K107" s="14" t="s">
        <v>473</v>
      </c>
      <c r="L107" s="14" t="str">
        <f>K107</f>
        <v>IVÁN DARIO GOMEZ LEE</v>
      </c>
      <c r="M107" s="2">
        <f>J107</f>
        <v>115654298</v>
      </c>
      <c r="N107" s="2" t="str">
        <f>D107</f>
        <v xml:space="preserve">1.1 Dias </v>
      </c>
      <c r="O107" s="17">
        <f>E107</f>
        <v>225</v>
      </c>
      <c r="P107" s="8"/>
      <c r="Q107" s="2"/>
      <c r="R107" s="1"/>
      <c r="S107" s="2">
        <v>19018707</v>
      </c>
      <c r="T107" s="2">
        <v>15420573</v>
      </c>
      <c r="U107" s="2">
        <v>15420573</v>
      </c>
      <c r="V107" s="18">
        <v>15420573</v>
      </c>
      <c r="W107" s="19">
        <v>15420573</v>
      </c>
      <c r="X107" s="1"/>
      <c r="Y107" s="1"/>
      <c r="Z107" s="1"/>
      <c r="AA107" s="1"/>
      <c r="AB107" s="1"/>
      <c r="AC107" s="1"/>
      <c r="AD107" s="1"/>
      <c r="AE107" s="1"/>
      <c r="AF107" s="1"/>
      <c r="AG107" s="2">
        <f t="shared" si="1"/>
        <v>80700999</v>
      </c>
      <c r="AH107" s="3">
        <f t="shared" si="2"/>
        <v>0.69777777735506208</v>
      </c>
      <c r="AI107" s="4" t="s">
        <v>50</v>
      </c>
      <c r="AJ107" s="5"/>
      <c r="AK107" s="5"/>
      <c r="AL107" s="5"/>
      <c r="AM107" s="5"/>
      <c r="AN107" s="5"/>
      <c r="AO107" s="5">
        <v>11</v>
      </c>
      <c r="AP107" s="5">
        <v>4</v>
      </c>
      <c r="AQ107" s="6" t="s">
        <v>742</v>
      </c>
      <c r="AR107" s="7">
        <v>44448</v>
      </c>
      <c r="AS107" s="8">
        <v>15420573</v>
      </c>
      <c r="AT107" s="8">
        <v>15420573</v>
      </c>
      <c r="AU107" s="2">
        <f t="shared" si="3"/>
        <v>80700999</v>
      </c>
      <c r="AV107" s="2">
        <f t="shared" si="4"/>
        <v>34953299</v>
      </c>
      <c r="AW107" s="1"/>
      <c r="AX107" s="1"/>
    </row>
    <row r="108" spans="1:50" ht="96" customHeight="1" x14ac:dyDescent="0.25">
      <c r="A108" s="36" t="s">
        <v>474</v>
      </c>
      <c r="B108" s="1" t="s">
        <v>475</v>
      </c>
      <c r="C108" s="16" t="s">
        <v>476</v>
      </c>
      <c r="D108" s="1" t="s">
        <v>187</v>
      </c>
      <c r="E108" s="1">
        <v>195</v>
      </c>
      <c r="F108" s="8">
        <v>14319103</v>
      </c>
      <c r="G108" s="8">
        <v>2202939</v>
      </c>
      <c r="H108" s="12">
        <v>44454</v>
      </c>
      <c r="I108" s="8">
        <v>5287054</v>
      </c>
      <c r="J108" s="8">
        <f t="shared" si="12"/>
        <v>19606157</v>
      </c>
      <c r="K108" s="14" t="s">
        <v>477</v>
      </c>
      <c r="L108" s="14" t="str">
        <f>K108</f>
        <v>LIDA DE LOS ÁNGELES PRIETO PINTO</v>
      </c>
      <c r="M108" s="2">
        <f>J108</f>
        <v>19606157</v>
      </c>
      <c r="N108" s="2" t="str">
        <f>D108</f>
        <v xml:space="preserve">1.1 Dias </v>
      </c>
      <c r="O108" s="17">
        <f>E108</f>
        <v>195</v>
      </c>
      <c r="P108" s="8"/>
      <c r="Q108" s="2"/>
      <c r="R108" s="1">
        <v>881176</v>
      </c>
      <c r="S108" s="2">
        <v>2202939</v>
      </c>
      <c r="T108" s="2">
        <v>2202939</v>
      </c>
      <c r="U108" s="2">
        <v>2202939</v>
      </c>
      <c r="V108" s="18">
        <v>2202939</v>
      </c>
      <c r="W108" s="19">
        <v>2202939</v>
      </c>
      <c r="X108" s="1"/>
      <c r="Y108" s="1"/>
      <c r="Z108" s="1"/>
      <c r="AA108" s="1"/>
      <c r="AB108" s="1"/>
      <c r="AC108" s="1"/>
      <c r="AD108" s="1"/>
      <c r="AE108" s="1"/>
      <c r="AF108" s="1"/>
      <c r="AG108" s="2">
        <f t="shared" si="1"/>
        <v>11895871</v>
      </c>
      <c r="AH108" s="3">
        <f t="shared" si="2"/>
        <v>0.60674159653011039</v>
      </c>
      <c r="AI108" s="4" t="s">
        <v>50</v>
      </c>
      <c r="AJ108" s="5"/>
      <c r="AK108" s="5"/>
      <c r="AL108" s="5"/>
      <c r="AM108" s="5"/>
      <c r="AN108" s="5"/>
      <c r="AO108" s="5">
        <v>9</v>
      </c>
      <c r="AP108" s="5">
        <v>5</v>
      </c>
      <c r="AQ108" s="6" t="s">
        <v>743</v>
      </c>
      <c r="AR108" s="7">
        <v>44441</v>
      </c>
      <c r="AS108" s="8">
        <v>2202939</v>
      </c>
      <c r="AT108" s="8">
        <v>2202939</v>
      </c>
      <c r="AU108" s="2">
        <f t="shared" si="3"/>
        <v>11895871</v>
      </c>
      <c r="AV108" s="2">
        <f t="shared" si="4"/>
        <v>7710286</v>
      </c>
      <c r="AW108" s="1"/>
      <c r="AX108" s="1"/>
    </row>
    <row r="109" spans="1:50" ht="72" customHeight="1" x14ac:dyDescent="0.25">
      <c r="A109" s="37" t="s">
        <v>478</v>
      </c>
      <c r="B109" s="1">
        <v>65895</v>
      </c>
      <c r="C109" s="16" t="s">
        <v>479</v>
      </c>
      <c r="D109" s="1" t="s">
        <v>187</v>
      </c>
      <c r="E109" s="1">
        <v>263</v>
      </c>
      <c r="F109" s="8">
        <v>142467997</v>
      </c>
      <c r="G109" s="8" t="s">
        <v>58</v>
      </c>
      <c r="H109" s="1" t="s">
        <v>44</v>
      </c>
      <c r="I109" s="8">
        <v>0</v>
      </c>
      <c r="J109" s="8">
        <f t="shared" si="12"/>
        <v>142467997</v>
      </c>
      <c r="K109" s="14" t="s">
        <v>480</v>
      </c>
      <c r="L109" s="14" t="str">
        <f>K109</f>
        <v xml:space="preserve">SOLUTION COPY LTDA </v>
      </c>
      <c r="M109" s="2">
        <f>J109</f>
        <v>142467997</v>
      </c>
      <c r="N109" s="2" t="str">
        <f>D109</f>
        <v xml:space="preserve">1.1 Dias </v>
      </c>
      <c r="O109" s="17">
        <f>E109</f>
        <v>263</v>
      </c>
      <c r="P109" s="8"/>
      <c r="Q109" s="2"/>
      <c r="R109" s="1"/>
      <c r="S109" s="1"/>
      <c r="T109" s="1"/>
      <c r="U109" s="10"/>
      <c r="V109" s="18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2">
        <f t="shared" si="1"/>
        <v>0</v>
      </c>
      <c r="AH109" s="3">
        <f t="shared" si="2"/>
        <v>0</v>
      </c>
      <c r="AI109" s="4"/>
      <c r="AJ109" s="5"/>
      <c r="AK109" s="5"/>
      <c r="AL109" s="5"/>
      <c r="AM109" s="5"/>
      <c r="AN109" s="5"/>
      <c r="AO109" s="5"/>
      <c r="AP109" s="5"/>
      <c r="AQ109" s="6" t="e">
        <v>#N/A</v>
      </c>
      <c r="AR109" s="7" t="e">
        <v>#N/A</v>
      </c>
      <c r="AS109" s="8">
        <v>0</v>
      </c>
      <c r="AT109" s="8">
        <v>0</v>
      </c>
      <c r="AU109" s="2">
        <f t="shared" si="3"/>
        <v>0</v>
      </c>
      <c r="AV109" s="2">
        <f t="shared" si="4"/>
        <v>142467997</v>
      </c>
      <c r="AW109" s="1"/>
      <c r="AX109" s="1"/>
    </row>
    <row r="110" spans="1:50" ht="72" customHeight="1" x14ac:dyDescent="0.25">
      <c r="A110" s="37" t="s">
        <v>481</v>
      </c>
      <c r="B110" s="1" t="s">
        <v>482</v>
      </c>
      <c r="C110" s="16" t="s">
        <v>483</v>
      </c>
      <c r="D110" s="1" t="s">
        <v>48</v>
      </c>
      <c r="E110" s="1">
        <v>4</v>
      </c>
      <c r="F110" s="8">
        <v>17623512</v>
      </c>
      <c r="G110" s="8">
        <v>4405878</v>
      </c>
      <c r="H110" s="1" t="s">
        <v>44</v>
      </c>
      <c r="I110" s="8">
        <v>0</v>
      </c>
      <c r="J110" s="8">
        <f t="shared" si="12"/>
        <v>17623512</v>
      </c>
      <c r="K110" s="14" t="s">
        <v>484</v>
      </c>
      <c r="L110" s="14" t="str">
        <f>K110</f>
        <v xml:space="preserve">MARÍA PAULA NIÑO GUARÍN </v>
      </c>
      <c r="M110" s="2">
        <f>J110</f>
        <v>17623512</v>
      </c>
      <c r="N110" s="2" t="str">
        <f>D110</f>
        <v>2 2. Meses</v>
      </c>
      <c r="O110" s="17">
        <f>E110</f>
        <v>4</v>
      </c>
      <c r="P110" s="8"/>
      <c r="Q110" s="2"/>
      <c r="R110" s="1"/>
      <c r="S110" s="2">
        <v>3671565</v>
      </c>
      <c r="T110" s="2">
        <v>4405878</v>
      </c>
      <c r="U110" s="2">
        <v>4405878</v>
      </c>
      <c r="V110" s="18">
        <v>4405878</v>
      </c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2">
        <f t="shared" si="1"/>
        <v>16889199</v>
      </c>
      <c r="AH110" s="3">
        <f t="shared" si="2"/>
        <v>0.95833333333333337</v>
      </c>
      <c r="AI110" s="4" t="s">
        <v>50</v>
      </c>
      <c r="AJ110" s="5"/>
      <c r="AK110" s="5"/>
      <c r="AL110" s="5"/>
      <c r="AM110" s="5"/>
      <c r="AN110" s="5"/>
      <c r="AO110" s="5">
        <v>11</v>
      </c>
      <c r="AP110" s="5">
        <v>3</v>
      </c>
      <c r="AQ110" s="6" t="s">
        <v>485</v>
      </c>
      <c r="AR110" s="7">
        <v>44412</v>
      </c>
      <c r="AS110" s="8">
        <v>4405878</v>
      </c>
      <c r="AT110" s="8">
        <v>4405878</v>
      </c>
      <c r="AU110" s="2">
        <f t="shared" si="3"/>
        <v>16889199</v>
      </c>
      <c r="AV110" s="2">
        <f t="shared" si="4"/>
        <v>734313</v>
      </c>
      <c r="AW110" s="1"/>
      <c r="AX110" s="1"/>
    </row>
    <row r="111" spans="1:50" ht="72" customHeight="1" x14ac:dyDescent="0.25">
      <c r="A111" s="37" t="s">
        <v>486</v>
      </c>
      <c r="B111" s="1" t="s">
        <v>487</v>
      </c>
      <c r="C111" s="16" t="s">
        <v>488</v>
      </c>
      <c r="D111" s="1" t="s">
        <v>48</v>
      </c>
      <c r="E111" s="1">
        <v>8</v>
      </c>
      <c r="F111" s="8">
        <v>52870536</v>
      </c>
      <c r="G111" s="8">
        <v>6608817</v>
      </c>
      <c r="H111" s="1" t="s">
        <v>44</v>
      </c>
      <c r="I111" s="8">
        <v>0</v>
      </c>
      <c r="J111" s="8">
        <f t="shared" si="12"/>
        <v>52870536</v>
      </c>
      <c r="K111" s="14" t="s">
        <v>489</v>
      </c>
      <c r="L111" s="14" t="str">
        <f>K111</f>
        <v xml:space="preserve">MARÍA FERNANDA CRUZ RODRÍGUEZ </v>
      </c>
      <c r="M111" s="2">
        <f>J111</f>
        <v>52870536</v>
      </c>
      <c r="N111" s="2" t="str">
        <f>D111</f>
        <v>2 2. Meses</v>
      </c>
      <c r="O111" s="17">
        <f>E111</f>
        <v>8</v>
      </c>
      <c r="P111" s="8"/>
      <c r="Q111" s="2"/>
      <c r="R111" s="1">
        <v>881176</v>
      </c>
      <c r="S111" s="2">
        <v>6608817</v>
      </c>
      <c r="T111" s="2">
        <v>6608817</v>
      </c>
      <c r="U111" s="2">
        <v>6608817</v>
      </c>
      <c r="V111" s="18">
        <v>6608817</v>
      </c>
      <c r="W111" s="19">
        <v>6608817</v>
      </c>
      <c r="X111" s="1"/>
      <c r="Y111" s="1"/>
      <c r="Z111" s="1"/>
      <c r="AA111" s="1"/>
      <c r="AB111" s="1"/>
      <c r="AC111" s="1"/>
      <c r="AD111" s="1"/>
      <c r="AE111" s="1"/>
      <c r="AF111" s="1"/>
      <c r="AG111" s="2">
        <f t="shared" si="1"/>
        <v>33925261</v>
      </c>
      <c r="AH111" s="3">
        <f t="shared" si="2"/>
        <v>0.64166667423231727</v>
      </c>
      <c r="AI111" s="4" t="s">
        <v>50</v>
      </c>
      <c r="AJ111" s="5"/>
      <c r="AK111" s="5"/>
      <c r="AL111" s="5"/>
      <c r="AM111" s="5"/>
      <c r="AN111" s="5"/>
      <c r="AO111" s="5">
        <v>9</v>
      </c>
      <c r="AP111" s="5">
        <v>5</v>
      </c>
      <c r="AQ111" s="6" t="s">
        <v>744</v>
      </c>
      <c r="AR111" s="7">
        <v>44445</v>
      </c>
      <c r="AS111" s="8">
        <v>6608817</v>
      </c>
      <c r="AT111" s="8">
        <v>6608817</v>
      </c>
      <c r="AU111" s="2">
        <f t="shared" si="3"/>
        <v>33925261</v>
      </c>
      <c r="AV111" s="2">
        <f t="shared" si="4"/>
        <v>18945275</v>
      </c>
      <c r="AW111" s="1"/>
      <c r="AX111" s="1"/>
    </row>
    <row r="112" spans="1:50" ht="72" customHeight="1" x14ac:dyDescent="0.25">
      <c r="A112" s="37" t="s">
        <v>490</v>
      </c>
      <c r="B112" s="1" t="s">
        <v>491</v>
      </c>
      <c r="C112" s="16" t="s">
        <v>492</v>
      </c>
      <c r="D112" s="1" t="s">
        <v>48</v>
      </c>
      <c r="E112" s="1">
        <v>9</v>
      </c>
      <c r="F112" s="8">
        <v>66088170</v>
      </c>
      <c r="G112" s="8">
        <v>7343130</v>
      </c>
      <c r="H112" s="1" t="s">
        <v>44</v>
      </c>
      <c r="I112" s="8">
        <v>0</v>
      </c>
      <c r="J112" s="8">
        <f t="shared" si="12"/>
        <v>66088170</v>
      </c>
      <c r="K112" s="14" t="s">
        <v>493</v>
      </c>
      <c r="L112" s="14" t="str">
        <f>K112</f>
        <v xml:space="preserve">DIANA MARCELA URIBE MEJÍA </v>
      </c>
      <c r="M112" s="2">
        <f>J112</f>
        <v>66088170</v>
      </c>
      <c r="N112" s="2" t="str">
        <f>D112</f>
        <v>2 2. Meses</v>
      </c>
      <c r="O112" s="17">
        <f>E112</f>
        <v>9</v>
      </c>
      <c r="P112" s="8"/>
      <c r="Q112" s="2"/>
      <c r="R112" s="1"/>
      <c r="S112" s="2">
        <v>5874504</v>
      </c>
      <c r="T112" s="2">
        <v>7343130</v>
      </c>
      <c r="U112" s="2">
        <v>7343130</v>
      </c>
      <c r="V112" s="18">
        <v>7343130</v>
      </c>
      <c r="W112" s="19">
        <v>7343130</v>
      </c>
      <c r="X112" s="1"/>
      <c r="Y112" s="1"/>
      <c r="Z112" s="1"/>
      <c r="AA112" s="1"/>
      <c r="AB112" s="1"/>
      <c r="AC112" s="1"/>
      <c r="AD112" s="1"/>
      <c r="AE112" s="1"/>
      <c r="AF112" s="1"/>
      <c r="AG112" s="2">
        <f t="shared" si="1"/>
        <v>35247024</v>
      </c>
      <c r="AH112" s="3">
        <f t="shared" si="2"/>
        <v>0.53333333333333333</v>
      </c>
      <c r="AI112" s="4" t="s">
        <v>50</v>
      </c>
      <c r="AJ112" s="5"/>
      <c r="AK112" s="5"/>
      <c r="AL112" s="5"/>
      <c r="AM112" s="5"/>
      <c r="AN112" s="5"/>
      <c r="AO112" s="5">
        <v>11</v>
      </c>
      <c r="AP112" s="5">
        <v>4</v>
      </c>
      <c r="AQ112" s="6" t="s">
        <v>745</v>
      </c>
      <c r="AR112" s="7">
        <v>44445</v>
      </c>
      <c r="AS112" s="8">
        <v>7343130</v>
      </c>
      <c r="AT112" s="8">
        <v>7343130</v>
      </c>
      <c r="AU112" s="2">
        <f t="shared" si="3"/>
        <v>35247024</v>
      </c>
      <c r="AV112" s="2">
        <f t="shared" si="4"/>
        <v>30841146</v>
      </c>
      <c r="AW112" s="1"/>
      <c r="AX112" s="1"/>
    </row>
    <row r="113" spans="1:50" ht="72" customHeight="1" x14ac:dyDescent="0.25">
      <c r="A113" s="27" t="s">
        <v>494</v>
      </c>
      <c r="B113" s="1" t="s">
        <v>495</v>
      </c>
      <c r="C113" s="16" t="s">
        <v>496</v>
      </c>
      <c r="D113" s="1" t="s">
        <v>187</v>
      </c>
      <c r="E113" s="1">
        <v>242</v>
      </c>
      <c r="F113" s="8">
        <v>169098293</v>
      </c>
      <c r="G113" s="8" t="s">
        <v>44</v>
      </c>
      <c r="H113" s="1" t="s">
        <v>44</v>
      </c>
      <c r="I113" s="8">
        <v>0</v>
      </c>
      <c r="J113" s="8">
        <f t="shared" si="12"/>
        <v>169098293</v>
      </c>
      <c r="K113" s="14" t="s">
        <v>497</v>
      </c>
      <c r="L113" s="14" t="str">
        <f>K113</f>
        <v>CAJA DE COMPENSACIÓN FAMILIAR COMPENSAR</v>
      </c>
      <c r="M113" s="2">
        <f>J113</f>
        <v>169098293</v>
      </c>
      <c r="N113" s="2" t="str">
        <f>D113</f>
        <v xml:space="preserve">1.1 Dias </v>
      </c>
      <c r="O113" s="17">
        <f>E113</f>
        <v>242</v>
      </c>
      <c r="P113" s="8"/>
      <c r="Q113" s="2"/>
      <c r="R113" s="1"/>
      <c r="S113" s="1"/>
      <c r="T113" s="1"/>
      <c r="U113" s="10"/>
      <c r="V113" s="18">
        <f>8840080+26567344+465000</f>
        <v>35872424</v>
      </c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2">
        <f t="shared" si="1"/>
        <v>35872424</v>
      </c>
      <c r="AH113" s="3">
        <f t="shared" si="2"/>
        <v>0.21213948031988708</v>
      </c>
      <c r="AI113" s="4" t="s">
        <v>50</v>
      </c>
      <c r="AJ113" s="5"/>
      <c r="AK113" s="5"/>
      <c r="AL113" s="5"/>
      <c r="AM113" s="5"/>
      <c r="AN113" s="5"/>
      <c r="AO113" s="5">
        <v>11</v>
      </c>
      <c r="AP113" s="5">
        <v>3</v>
      </c>
      <c r="AQ113" s="6" t="s">
        <v>498</v>
      </c>
      <c r="AR113" s="7">
        <v>44427</v>
      </c>
      <c r="AS113" s="8">
        <v>465000</v>
      </c>
      <c r="AT113" s="8">
        <v>465000</v>
      </c>
      <c r="AU113" s="2">
        <f t="shared" si="3"/>
        <v>35872424</v>
      </c>
      <c r="AV113" s="2">
        <f t="shared" si="4"/>
        <v>133225869</v>
      </c>
      <c r="AW113" s="1"/>
      <c r="AX113" s="1"/>
    </row>
    <row r="114" spans="1:50" ht="72" customHeight="1" x14ac:dyDescent="0.25">
      <c r="A114" s="27" t="s">
        <v>499</v>
      </c>
      <c r="B114" s="1" t="s">
        <v>500</v>
      </c>
      <c r="C114" s="16" t="s">
        <v>501</v>
      </c>
      <c r="D114" s="1" t="s">
        <v>48</v>
      </c>
      <c r="E114" s="1">
        <v>2</v>
      </c>
      <c r="F114" s="8">
        <v>10280382</v>
      </c>
      <c r="G114" s="8">
        <v>5140191</v>
      </c>
      <c r="H114" s="1" t="s">
        <v>44</v>
      </c>
      <c r="I114" s="8">
        <v>0</v>
      </c>
      <c r="J114" s="8">
        <f t="shared" si="12"/>
        <v>10280382</v>
      </c>
      <c r="K114" s="14" t="s">
        <v>502</v>
      </c>
      <c r="L114" s="14" t="str">
        <f>K114</f>
        <v>FAVER PEREZ GUTIERREZ</v>
      </c>
      <c r="M114" s="2">
        <f>J114</f>
        <v>10280382</v>
      </c>
      <c r="N114" s="2" t="str">
        <f>D114</f>
        <v>2 2. Meses</v>
      </c>
      <c r="O114" s="17">
        <f>E114</f>
        <v>2</v>
      </c>
      <c r="P114" s="8"/>
      <c r="Q114" s="2"/>
      <c r="R114" s="1"/>
      <c r="S114" s="2">
        <v>1370718</v>
      </c>
      <c r="T114" s="2">
        <v>5140191</v>
      </c>
      <c r="U114" s="2">
        <v>3769473</v>
      </c>
      <c r="V114" s="18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2">
        <f t="shared" si="1"/>
        <v>10280382</v>
      </c>
      <c r="AH114" s="3">
        <f t="shared" si="2"/>
        <v>1</v>
      </c>
      <c r="AI114" s="4" t="s">
        <v>50</v>
      </c>
      <c r="AJ114" s="5"/>
      <c r="AK114" s="5"/>
      <c r="AL114" s="5"/>
      <c r="AM114" s="5"/>
      <c r="AN114" s="5"/>
      <c r="AO114" s="5">
        <v>11</v>
      </c>
      <c r="AP114" s="5">
        <v>2</v>
      </c>
      <c r="AQ114" s="6" t="e">
        <v>#N/A</v>
      </c>
      <c r="AR114" s="7" t="e">
        <v>#N/A</v>
      </c>
      <c r="AS114" s="8">
        <v>0</v>
      </c>
      <c r="AT114" s="8">
        <v>0</v>
      </c>
      <c r="AU114" s="2">
        <f t="shared" si="3"/>
        <v>10280382</v>
      </c>
      <c r="AV114" s="2">
        <f t="shared" si="4"/>
        <v>0</v>
      </c>
      <c r="AW114" s="1"/>
      <c r="AX114" s="1"/>
    </row>
    <row r="115" spans="1:50" ht="72" customHeight="1" x14ac:dyDescent="0.25">
      <c r="A115" s="27" t="s">
        <v>503</v>
      </c>
      <c r="B115" s="1">
        <v>67632</v>
      </c>
      <c r="C115" s="16" t="s">
        <v>504</v>
      </c>
      <c r="D115" s="1" t="s">
        <v>187</v>
      </c>
      <c r="E115" s="1">
        <v>30</v>
      </c>
      <c r="F115" s="8">
        <v>10501988</v>
      </c>
      <c r="G115" s="8" t="s">
        <v>44</v>
      </c>
      <c r="H115" s="1" t="s">
        <v>44</v>
      </c>
      <c r="I115" s="8">
        <v>0</v>
      </c>
      <c r="J115" s="8">
        <f t="shared" si="12"/>
        <v>10501988</v>
      </c>
      <c r="K115" s="14" t="s">
        <v>457</v>
      </c>
      <c r="L115" s="14" t="str">
        <f>K115</f>
        <v>PANAMERICANA LIBRERÍA Y PAPELERÍA S.A.</v>
      </c>
      <c r="M115" s="2">
        <f>J115</f>
        <v>10501988</v>
      </c>
      <c r="N115" s="2" t="str">
        <f>D115</f>
        <v xml:space="preserve">1.1 Dias </v>
      </c>
      <c r="O115" s="17">
        <f>E115</f>
        <v>30</v>
      </c>
      <c r="P115" s="8"/>
      <c r="Q115" s="2"/>
      <c r="R115" s="1"/>
      <c r="S115" s="1"/>
      <c r="T115" s="2">
        <v>10501988</v>
      </c>
      <c r="U115" s="10"/>
      <c r="V115" s="18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2">
        <f t="shared" si="1"/>
        <v>10501988</v>
      </c>
      <c r="AH115" s="3">
        <f t="shared" si="2"/>
        <v>1</v>
      </c>
      <c r="AI115" s="4"/>
      <c r="AJ115" s="5"/>
      <c r="AK115" s="5"/>
      <c r="AL115" s="5"/>
      <c r="AM115" s="5"/>
      <c r="AN115" s="5"/>
      <c r="AO115" s="5">
        <v>11</v>
      </c>
      <c r="AP115" s="5">
        <v>1</v>
      </c>
      <c r="AQ115" s="6" t="e">
        <v>#N/A</v>
      </c>
      <c r="AR115" s="7" t="e">
        <v>#N/A</v>
      </c>
      <c r="AS115" s="8">
        <v>0</v>
      </c>
      <c r="AT115" s="8">
        <v>0</v>
      </c>
      <c r="AU115" s="2">
        <f t="shared" si="3"/>
        <v>10501988</v>
      </c>
      <c r="AV115" s="2">
        <f t="shared" si="4"/>
        <v>0</v>
      </c>
      <c r="AW115" s="1"/>
      <c r="AX115" s="1"/>
    </row>
    <row r="116" spans="1:50" ht="72" customHeight="1" x14ac:dyDescent="0.25">
      <c r="A116" s="27" t="s">
        <v>505</v>
      </c>
      <c r="B116" s="1">
        <v>67693</v>
      </c>
      <c r="C116" s="16" t="s">
        <v>506</v>
      </c>
      <c r="D116" s="1" t="s">
        <v>187</v>
      </c>
      <c r="E116" s="1">
        <v>30</v>
      </c>
      <c r="F116" s="8">
        <v>2570479</v>
      </c>
      <c r="G116" s="8" t="s">
        <v>44</v>
      </c>
      <c r="H116" s="1" t="s">
        <v>44</v>
      </c>
      <c r="I116" s="8">
        <v>0</v>
      </c>
      <c r="J116" s="8">
        <f t="shared" si="12"/>
        <v>2570479</v>
      </c>
      <c r="K116" s="14" t="s">
        <v>507</v>
      </c>
      <c r="L116" s="14" t="str">
        <f>K116</f>
        <v>ALKOSTO S.A</v>
      </c>
      <c r="M116" s="2">
        <f>J116</f>
        <v>2570479</v>
      </c>
      <c r="N116" s="2" t="str">
        <f>D116</f>
        <v xml:space="preserve">1.1 Dias </v>
      </c>
      <c r="O116" s="17">
        <f>E116</f>
        <v>30</v>
      </c>
      <c r="P116" s="8"/>
      <c r="Q116" s="2"/>
      <c r="R116" s="1"/>
      <c r="S116" s="2">
        <v>2570479</v>
      </c>
      <c r="T116" s="1"/>
      <c r="U116" s="10"/>
      <c r="V116" s="18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2">
        <f t="shared" si="1"/>
        <v>2570479</v>
      </c>
      <c r="AH116" s="3">
        <f t="shared" si="2"/>
        <v>1</v>
      </c>
      <c r="AI116" s="4"/>
      <c r="AJ116" s="5"/>
      <c r="AK116" s="5"/>
      <c r="AL116" s="5"/>
      <c r="AM116" s="5"/>
      <c r="AN116" s="5"/>
      <c r="AO116" s="5"/>
      <c r="AP116" s="5"/>
      <c r="AQ116" s="6" t="e">
        <v>#N/A</v>
      </c>
      <c r="AR116" s="7" t="e">
        <v>#N/A</v>
      </c>
      <c r="AS116" s="8">
        <v>0</v>
      </c>
      <c r="AT116" s="8">
        <v>0</v>
      </c>
      <c r="AU116" s="2">
        <f t="shared" si="3"/>
        <v>2570479</v>
      </c>
      <c r="AV116" s="2">
        <f t="shared" si="4"/>
        <v>0</v>
      </c>
      <c r="AW116" s="1"/>
      <c r="AX116" s="1"/>
    </row>
    <row r="117" spans="1:50" ht="72" customHeight="1" x14ac:dyDescent="0.25">
      <c r="A117" s="27" t="s">
        <v>508</v>
      </c>
      <c r="B117" s="1">
        <v>67633</v>
      </c>
      <c r="C117" s="16" t="s">
        <v>509</v>
      </c>
      <c r="D117" s="1" t="s">
        <v>187</v>
      </c>
      <c r="E117" s="1">
        <v>30</v>
      </c>
      <c r="F117" s="8">
        <v>1825043</v>
      </c>
      <c r="G117" s="8" t="s">
        <v>44</v>
      </c>
      <c r="H117" s="1" t="s">
        <v>44</v>
      </c>
      <c r="I117" s="8">
        <v>0</v>
      </c>
      <c r="J117" s="8">
        <f t="shared" si="12"/>
        <v>1825043</v>
      </c>
      <c r="K117" s="14" t="s">
        <v>510</v>
      </c>
      <c r="L117" s="14" t="str">
        <f>K117</f>
        <v>FERRICENTROS SAS</v>
      </c>
      <c r="M117" s="2">
        <f>J117</f>
        <v>1825043</v>
      </c>
      <c r="N117" s="2" t="str">
        <f>D117</f>
        <v xml:space="preserve">1.1 Dias </v>
      </c>
      <c r="O117" s="17">
        <f>E117</f>
        <v>30</v>
      </c>
      <c r="P117" s="8"/>
      <c r="Q117" s="2"/>
      <c r="R117" s="1"/>
      <c r="S117" s="2">
        <v>1825043</v>
      </c>
      <c r="T117" s="1"/>
      <c r="U117" s="10"/>
      <c r="V117" s="18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2">
        <f t="shared" si="1"/>
        <v>1825043</v>
      </c>
      <c r="AH117" s="3">
        <f t="shared" si="2"/>
        <v>1</v>
      </c>
      <c r="AI117" s="4"/>
      <c r="AJ117" s="5"/>
      <c r="AK117" s="5"/>
      <c r="AL117" s="5"/>
      <c r="AM117" s="5"/>
      <c r="AN117" s="5"/>
      <c r="AO117" s="5"/>
      <c r="AP117" s="5"/>
      <c r="AQ117" s="6" t="e">
        <v>#N/A</v>
      </c>
      <c r="AR117" s="7" t="e">
        <v>#N/A</v>
      </c>
      <c r="AS117" s="8">
        <v>0</v>
      </c>
      <c r="AT117" s="8">
        <v>0</v>
      </c>
      <c r="AU117" s="2">
        <f t="shared" si="3"/>
        <v>1825043</v>
      </c>
      <c r="AV117" s="2">
        <f t="shared" si="4"/>
        <v>0</v>
      </c>
      <c r="AW117" s="1"/>
      <c r="AX117" s="1"/>
    </row>
    <row r="118" spans="1:50" ht="72" customHeight="1" x14ac:dyDescent="0.25">
      <c r="A118" s="27" t="s">
        <v>512</v>
      </c>
      <c r="B118" s="1" t="s">
        <v>513</v>
      </c>
      <c r="C118" s="16" t="s">
        <v>514</v>
      </c>
      <c r="D118" s="1" t="s">
        <v>187</v>
      </c>
      <c r="E118" s="1">
        <v>214</v>
      </c>
      <c r="F118" s="8">
        <v>110000087</v>
      </c>
      <c r="G118" s="8">
        <v>15420573</v>
      </c>
      <c r="H118" s="1" t="s">
        <v>44</v>
      </c>
      <c r="I118" s="8">
        <v>0</v>
      </c>
      <c r="J118" s="8">
        <f t="shared" si="12"/>
        <v>110000087</v>
      </c>
      <c r="K118" s="14" t="s">
        <v>515</v>
      </c>
      <c r="L118" s="14" t="str">
        <f>K118</f>
        <v xml:space="preserve">CARMEN ELOISA RUIZ LOPEZ </v>
      </c>
      <c r="M118" s="2">
        <f>J118</f>
        <v>110000087</v>
      </c>
      <c r="N118" s="2" t="str">
        <f>D118</f>
        <v xml:space="preserve">1.1 Dias </v>
      </c>
      <c r="O118" s="17">
        <f>E118</f>
        <v>214</v>
      </c>
      <c r="P118" s="8"/>
      <c r="Q118" s="2"/>
      <c r="R118" s="1"/>
      <c r="S118" s="1"/>
      <c r="T118" s="2">
        <v>10794401</v>
      </c>
      <c r="U118" s="2">
        <v>15420573</v>
      </c>
      <c r="V118" s="18">
        <v>15420573</v>
      </c>
      <c r="W118" s="19">
        <v>15420573</v>
      </c>
      <c r="X118" s="1"/>
      <c r="Y118" s="1"/>
      <c r="Z118" s="1"/>
      <c r="AA118" s="1"/>
      <c r="AB118" s="1"/>
      <c r="AC118" s="1"/>
      <c r="AD118" s="1"/>
      <c r="AE118" s="1"/>
      <c r="AF118" s="1"/>
      <c r="AG118" s="2">
        <f t="shared" si="1"/>
        <v>57056120</v>
      </c>
      <c r="AH118" s="3">
        <f t="shared" si="2"/>
        <v>0.51869158976210628</v>
      </c>
      <c r="AI118" s="4" t="s">
        <v>50</v>
      </c>
      <c r="AJ118" s="5"/>
      <c r="AK118" s="5"/>
      <c r="AL118" s="5"/>
      <c r="AM118" s="5"/>
      <c r="AN118" s="5"/>
      <c r="AO118" s="5">
        <v>11</v>
      </c>
      <c r="AP118" s="5">
        <v>4</v>
      </c>
      <c r="AQ118" s="6" t="s">
        <v>746</v>
      </c>
      <c r="AR118" s="7">
        <v>44446</v>
      </c>
      <c r="AS118" s="8">
        <v>15420573</v>
      </c>
      <c r="AT118" s="8">
        <v>15420573</v>
      </c>
      <c r="AU118" s="2">
        <f t="shared" si="3"/>
        <v>57056120</v>
      </c>
      <c r="AV118" s="2">
        <f t="shared" si="4"/>
        <v>52943967</v>
      </c>
      <c r="AW118" s="1"/>
      <c r="AX118" s="1"/>
    </row>
    <row r="119" spans="1:50" ht="72" customHeight="1" x14ac:dyDescent="0.25">
      <c r="A119" s="27" t="s">
        <v>516</v>
      </c>
      <c r="B119" s="1" t="s">
        <v>517</v>
      </c>
      <c r="C119" s="16" t="s">
        <v>518</v>
      </c>
      <c r="D119" s="1" t="s">
        <v>48</v>
      </c>
      <c r="E119" s="1">
        <v>11</v>
      </c>
      <c r="F119" s="8">
        <v>3850000</v>
      </c>
      <c r="G119" s="8" t="s">
        <v>44</v>
      </c>
      <c r="H119" s="1" t="s">
        <v>44</v>
      </c>
      <c r="I119" s="8">
        <v>0</v>
      </c>
      <c r="J119" s="8">
        <f t="shared" si="12"/>
        <v>3850000</v>
      </c>
      <c r="K119" s="14" t="s">
        <v>519</v>
      </c>
      <c r="L119" s="14" t="str">
        <f>K119</f>
        <v>COLOMBIA MOVIL S.A. ES.P</v>
      </c>
      <c r="M119" s="2">
        <f>J119</f>
        <v>3850000</v>
      </c>
      <c r="N119" s="2" t="str">
        <f>D119</f>
        <v>2 2. Meses</v>
      </c>
      <c r="O119" s="17">
        <f>E119</f>
        <v>11</v>
      </c>
      <c r="P119" s="8"/>
      <c r="Q119" s="2"/>
      <c r="R119" s="1"/>
      <c r="S119" s="1"/>
      <c r="T119" s="1"/>
      <c r="U119" s="10"/>
      <c r="V119" s="18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2">
        <f t="shared" si="1"/>
        <v>0</v>
      </c>
      <c r="AH119" s="3">
        <f t="shared" si="2"/>
        <v>0</v>
      </c>
      <c r="AI119" s="4"/>
      <c r="AJ119" s="5"/>
      <c r="AK119" s="5"/>
      <c r="AL119" s="5"/>
      <c r="AM119" s="5"/>
      <c r="AN119" s="5"/>
      <c r="AO119" s="5"/>
      <c r="AP119" s="5"/>
      <c r="AQ119" s="6" t="e">
        <v>#N/A</v>
      </c>
      <c r="AR119" s="7" t="e">
        <v>#N/A</v>
      </c>
      <c r="AS119" s="8">
        <v>0</v>
      </c>
      <c r="AT119" s="8">
        <v>0</v>
      </c>
      <c r="AU119" s="2">
        <f t="shared" si="3"/>
        <v>0</v>
      </c>
      <c r="AV119" s="2">
        <f t="shared" si="4"/>
        <v>3850000</v>
      </c>
      <c r="AW119" s="1"/>
      <c r="AX119" s="1"/>
    </row>
    <row r="120" spans="1:50" ht="72" customHeight="1" x14ac:dyDescent="0.25">
      <c r="A120" s="27" t="s">
        <v>520</v>
      </c>
      <c r="B120" s="1" t="s">
        <v>521</v>
      </c>
      <c r="C120" s="16" t="s">
        <v>522</v>
      </c>
      <c r="D120" s="1" t="s">
        <v>48</v>
      </c>
      <c r="E120" s="1">
        <v>8</v>
      </c>
      <c r="F120" s="8">
        <v>46996032</v>
      </c>
      <c r="G120" s="8">
        <v>5874504</v>
      </c>
      <c r="H120" s="1" t="s">
        <v>44</v>
      </c>
      <c r="I120" s="8">
        <v>0</v>
      </c>
      <c r="J120" s="8">
        <f t="shared" si="12"/>
        <v>46996032</v>
      </c>
      <c r="K120" s="14" t="s">
        <v>523</v>
      </c>
      <c r="L120" s="14" t="str">
        <f>K120</f>
        <v xml:space="preserve">MAGDA PATRICIA PUENTES PARDO </v>
      </c>
      <c r="M120" s="2">
        <f>J120</f>
        <v>46996032</v>
      </c>
      <c r="N120" s="2" t="str">
        <f>D120</f>
        <v>2 2. Meses</v>
      </c>
      <c r="O120" s="17">
        <f>E120</f>
        <v>8</v>
      </c>
      <c r="P120" s="8"/>
      <c r="Q120" s="2"/>
      <c r="R120" s="1"/>
      <c r="S120" s="1"/>
      <c r="T120" s="2">
        <v>6461955</v>
      </c>
      <c r="U120" s="2">
        <v>5874504</v>
      </c>
      <c r="V120" s="18">
        <v>5874504</v>
      </c>
      <c r="W120" s="19">
        <v>5874504</v>
      </c>
      <c r="X120" s="1"/>
      <c r="Y120" s="1"/>
      <c r="Z120" s="1"/>
      <c r="AA120" s="1"/>
      <c r="AB120" s="1"/>
      <c r="AC120" s="1"/>
      <c r="AD120" s="1"/>
      <c r="AE120" s="1"/>
      <c r="AF120" s="1"/>
      <c r="AG120" s="2">
        <f t="shared" si="1"/>
        <v>24085467</v>
      </c>
      <c r="AH120" s="3">
        <f t="shared" si="2"/>
        <v>0.51250001276703527</v>
      </c>
      <c r="AI120" s="4" t="s">
        <v>50</v>
      </c>
      <c r="AJ120" s="5"/>
      <c r="AK120" s="5"/>
      <c r="AL120" s="5"/>
      <c r="AM120" s="5"/>
      <c r="AN120" s="5"/>
      <c r="AO120" s="5">
        <v>11</v>
      </c>
      <c r="AP120" s="5">
        <v>4</v>
      </c>
      <c r="AQ120" s="6" t="s">
        <v>747</v>
      </c>
      <c r="AR120" s="7">
        <v>44442</v>
      </c>
      <c r="AS120" s="8">
        <v>5874504</v>
      </c>
      <c r="AT120" s="8">
        <v>5874504</v>
      </c>
      <c r="AU120" s="2">
        <f t="shared" si="3"/>
        <v>24085467</v>
      </c>
      <c r="AV120" s="2">
        <f t="shared" si="4"/>
        <v>22910565</v>
      </c>
      <c r="AW120" s="1"/>
      <c r="AX120" s="1"/>
    </row>
    <row r="121" spans="1:50" ht="72" customHeight="1" x14ac:dyDescent="0.25">
      <c r="A121" s="27" t="s">
        <v>524</v>
      </c>
      <c r="B121" s="1" t="s">
        <v>525</v>
      </c>
      <c r="C121" s="16" t="s">
        <v>526</v>
      </c>
      <c r="D121" s="1" t="s">
        <v>527</v>
      </c>
      <c r="E121" s="1">
        <v>2</v>
      </c>
      <c r="F121" s="8">
        <v>0</v>
      </c>
      <c r="G121" s="8" t="s">
        <v>44</v>
      </c>
      <c r="H121" s="1" t="s">
        <v>44</v>
      </c>
      <c r="I121" s="8">
        <v>0</v>
      </c>
      <c r="J121" s="8">
        <f t="shared" si="12"/>
        <v>0</v>
      </c>
      <c r="K121" s="14" t="s">
        <v>528</v>
      </c>
      <c r="L121" s="14" t="str">
        <f>K121</f>
        <v>INSTITUTO GEOGRAFICO AGISTIN CODAZZI - IGAC</v>
      </c>
      <c r="M121" s="2">
        <f>J121</f>
        <v>0</v>
      </c>
      <c r="N121" s="2" t="str">
        <f>D121</f>
        <v>3 3. Años</v>
      </c>
      <c r="O121" s="17">
        <f>E121</f>
        <v>2</v>
      </c>
      <c r="P121" s="8"/>
      <c r="Q121" s="2"/>
      <c r="R121" s="1"/>
      <c r="S121" s="1"/>
      <c r="T121" s="1"/>
      <c r="U121" s="10"/>
      <c r="V121" s="18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2">
        <f t="shared" si="1"/>
        <v>0</v>
      </c>
      <c r="AH121" s="3" t="e">
        <f t="shared" si="2"/>
        <v>#DIV/0!</v>
      </c>
      <c r="AI121" s="4"/>
      <c r="AJ121" s="5"/>
      <c r="AK121" s="5"/>
      <c r="AL121" s="5"/>
      <c r="AM121" s="5"/>
      <c r="AN121" s="5"/>
      <c r="AO121" s="5"/>
      <c r="AP121" s="5"/>
      <c r="AQ121" s="6" t="e">
        <v>#N/A</v>
      </c>
      <c r="AR121" s="7" t="e">
        <v>#N/A</v>
      </c>
      <c r="AS121" s="8">
        <v>0</v>
      </c>
      <c r="AT121" s="8">
        <v>0</v>
      </c>
      <c r="AU121" s="2">
        <f t="shared" si="3"/>
        <v>0</v>
      </c>
      <c r="AV121" s="2">
        <f t="shared" si="4"/>
        <v>0</v>
      </c>
      <c r="AW121" s="1"/>
      <c r="AX121" s="1"/>
    </row>
    <row r="122" spans="1:50" ht="72" customHeight="1" x14ac:dyDescent="0.25">
      <c r="A122" s="27" t="s">
        <v>529</v>
      </c>
      <c r="B122" s="1" t="s">
        <v>530</v>
      </c>
      <c r="C122" s="16" t="s">
        <v>531</v>
      </c>
      <c r="D122" s="1" t="s">
        <v>48</v>
      </c>
      <c r="E122" s="1">
        <v>6</v>
      </c>
      <c r="F122" s="8">
        <v>26435268</v>
      </c>
      <c r="G122" s="8">
        <v>4405878</v>
      </c>
      <c r="H122" s="1" t="s">
        <v>44</v>
      </c>
      <c r="I122" s="8">
        <v>0</v>
      </c>
      <c r="J122" s="8">
        <f t="shared" si="12"/>
        <v>26435268</v>
      </c>
      <c r="K122" s="14" t="s">
        <v>532</v>
      </c>
      <c r="L122" s="14" t="str">
        <f>K122</f>
        <v xml:space="preserve">TOMÁS PULECIO ARANGO </v>
      </c>
      <c r="M122" s="2">
        <f>J122</f>
        <v>26435268</v>
      </c>
      <c r="N122" s="2" t="str">
        <f>D122</f>
        <v>2 2. Meses</v>
      </c>
      <c r="O122" s="17">
        <f>E122</f>
        <v>6</v>
      </c>
      <c r="P122" s="8"/>
      <c r="Q122" s="2"/>
      <c r="R122" s="1"/>
      <c r="S122" s="1"/>
      <c r="T122" s="2">
        <v>1909214</v>
      </c>
      <c r="U122" s="2">
        <v>4405878</v>
      </c>
      <c r="V122" s="18">
        <v>4405878</v>
      </c>
      <c r="W122" s="19">
        <v>4405878</v>
      </c>
      <c r="X122" s="1"/>
      <c r="Y122" s="1"/>
      <c r="Z122" s="1"/>
      <c r="AA122" s="1"/>
      <c r="AB122" s="1"/>
      <c r="AC122" s="1"/>
      <c r="AD122" s="1"/>
      <c r="AE122" s="1"/>
      <c r="AF122" s="1"/>
      <c r="AG122" s="2">
        <f t="shared" si="1"/>
        <v>15126848</v>
      </c>
      <c r="AH122" s="3">
        <f t="shared" si="2"/>
        <v>0.57222222978787274</v>
      </c>
      <c r="AI122" s="4" t="s">
        <v>50</v>
      </c>
      <c r="AJ122" s="5"/>
      <c r="AK122" s="5"/>
      <c r="AL122" s="5"/>
      <c r="AM122" s="5"/>
      <c r="AN122" s="5"/>
      <c r="AO122" s="5">
        <v>11</v>
      </c>
      <c r="AP122" s="5">
        <v>4</v>
      </c>
      <c r="AQ122" s="6" t="s">
        <v>748</v>
      </c>
      <c r="AR122" s="7">
        <v>44445</v>
      </c>
      <c r="AS122" s="8">
        <v>4405878</v>
      </c>
      <c r="AT122" s="8">
        <v>4405878</v>
      </c>
      <c r="AU122" s="2">
        <f t="shared" si="3"/>
        <v>15126848</v>
      </c>
      <c r="AV122" s="2">
        <f t="shared" si="4"/>
        <v>11308420</v>
      </c>
      <c r="AW122" s="1"/>
      <c r="AX122" s="1"/>
    </row>
    <row r="123" spans="1:50" ht="72" customHeight="1" x14ac:dyDescent="0.25">
      <c r="A123" s="27" t="s">
        <v>533</v>
      </c>
      <c r="B123" s="1" t="s">
        <v>534</v>
      </c>
      <c r="C123" s="16" t="s">
        <v>535</v>
      </c>
      <c r="D123" s="1" t="s">
        <v>187</v>
      </c>
      <c r="E123" s="1">
        <v>221</v>
      </c>
      <c r="F123" s="8">
        <v>10370850</v>
      </c>
      <c r="G123" s="8" t="s">
        <v>44</v>
      </c>
      <c r="H123" s="1" t="s">
        <v>44</v>
      </c>
      <c r="I123" s="8">
        <v>0</v>
      </c>
      <c r="J123" s="8">
        <f t="shared" si="12"/>
        <v>10370850</v>
      </c>
      <c r="K123" s="14" t="s">
        <v>536</v>
      </c>
      <c r="L123" s="14" t="str">
        <f>K123</f>
        <v>JILBER ORLANDO BLANCO FORERO / ALMACEN CHARLESTON</v>
      </c>
      <c r="M123" s="2">
        <f>J123</f>
        <v>10370850</v>
      </c>
      <c r="N123" s="2" t="str">
        <f>D123</f>
        <v xml:space="preserve">1.1 Dias </v>
      </c>
      <c r="O123" s="17">
        <f>E123</f>
        <v>221</v>
      </c>
      <c r="P123" s="8"/>
      <c r="Q123" s="2"/>
      <c r="R123" s="1"/>
      <c r="S123" s="1"/>
      <c r="T123" s="1"/>
      <c r="U123" s="10"/>
      <c r="V123" s="18">
        <v>3129700</v>
      </c>
      <c r="W123" s="19">
        <v>3111850</v>
      </c>
      <c r="X123" s="1"/>
      <c r="Y123" s="1"/>
      <c r="Z123" s="1"/>
      <c r="AA123" s="1"/>
      <c r="AB123" s="1"/>
      <c r="AC123" s="1"/>
      <c r="AD123" s="1"/>
      <c r="AE123" s="1"/>
      <c r="AF123" s="1"/>
      <c r="AG123" s="2">
        <f t="shared" si="1"/>
        <v>6241550</v>
      </c>
      <c r="AH123" s="3">
        <f t="shared" si="2"/>
        <v>0.60183591508892709</v>
      </c>
      <c r="AI123" s="4" t="s">
        <v>50</v>
      </c>
      <c r="AJ123" s="5"/>
      <c r="AK123" s="5"/>
      <c r="AL123" s="5"/>
      <c r="AM123" s="5"/>
      <c r="AN123" s="5"/>
      <c r="AO123" s="5">
        <v>11</v>
      </c>
      <c r="AP123" s="5">
        <v>2</v>
      </c>
      <c r="AQ123" s="6" t="s">
        <v>749</v>
      </c>
      <c r="AR123" s="7">
        <v>44463</v>
      </c>
      <c r="AS123" s="8">
        <v>3111850</v>
      </c>
      <c r="AT123" s="8">
        <v>3111850</v>
      </c>
      <c r="AU123" s="2">
        <f t="shared" si="3"/>
        <v>6241550</v>
      </c>
      <c r="AV123" s="2">
        <f t="shared" si="4"/>
        <v>4129300</v>
      </c>
      <c r="AW123" s="1"/>
      <c r="AX123" s="1"/>
    </row>
    <row r="124" spans="1:50" ht="72" customHeight="1" x14ac:dyDescent="0.25">
      <c r="A124" s="27" t="s">
        <v>537</v>
      </c>
      <c r="B124" s="1" t="s">
        <v>538</v>
      </c>
      <c r="C124" s="16" t="s">
        <v>539</v>
      </c>
      <c r="D124" s="1" t="s">
        <v>48</v>
      </c>
      <c r="E124" s="1">
        <v>7</v>
      </c>
      <c r="F124" s="8">
        <v>41121528</v>
      </c>
      <c r="G124" s="8">
        <v>5874504</v>
      </c>
      <c r="H124" s="1" t="s">
        <v>44</v>
      </c>
      <c r="I124" s="8">
        <v>0</v>
      </c>
      <c r="J124" s="8">
        <f t="shared" si="12"/>
        <v>41121528</v>
      </c>
      <c r="K124" s="14" t="s">
        <v>540</v>
      </c>
      <c r="L124" s="14" t="str">
        <f>K124</f>
        <v>MARÍA DEL PILAR ROMERO BARREIRO</v>
      </c>
      <c r="M124" s="2">
        <f>J124</f>
        <v>41121528</v>
      </c>
      <c r="N124" s="2" t="str">
        <f>D124</f>
        <v>2 2. Meses</v>
      </c>
      <c r="O124" s="17">
        <f>E124</f>
        <v>7</v>
      </c>
      <c r="P124" s="8"/>
      <c r="Q124" s="2"/>
      <c r="R124" s="1"/>
      <c r="S124" s="1"/>
      <c r="T124" s="2">
        <v>2545618</v>
      </c>
      <c r="U124" s="2">
        <v>5874504</v>
      </c>
      <c r="V124" s="18">
        <v>5874504</v>
      </c>
      <c r="W124" s="19">
        <v>5874504</v>
      </c>
      <c r="X124" s="1"/>
      <c r="Y124" s="1"/>
      <c r="Z124" s="1"/>
      <c r="AA124" s="1"/>
      <c r="AB124" s="1"/>
      <c r="AC124" s="1"/>
      <c r="AD124" s="1"/>
      <c r="AE124" s="1"/>
      <c r="AF124" s="1"/>
      <c r="AG124" s="2">
        <f t="shared" si="1"/>
        <v>20169130</v>
      </c>
      <c r="AH124" s="3">
        <f t="shared" si="2"/>
        <v>0.49047618074892546</v>
      </c>
      <c r="AI124" s="4" t="s">
        <v>50</v>
      </c>
      <c r="AJ124" s="5"/>
      <c r="AK124" s="5"/>
      <c r="AL124" s="5"/>
      <c r="AM124" s="5"/>
      <c r="AN124" s="5"/>
      <c r="AO124" s="5">
        <v>11</v>
      </c>
      <c r="AP124" s="5">
        <v>4</v>
      </c>
      <c r="AQ124" s="6" t="s">
        <v>750</v>
      </c>
      <c r="AR124" s="7">
        <v>44446</v>
      </c>
      <c r="AS124" s="8">
        <v>5874504</v>
      </c>
      <c r="AT124" s="8">
        <v>5874504</v>
      </c>
      <c r="AU124" s="2">
        <f t="shared" si="3"/>
        <v>20169130</v>
      </c>
      <c r="AV124" s="2">
        <f t="shared" si="4"/>
        <v>20952398</v>
      </c>
      <c r="AW124" s="1"/>
      <c r="AX124" s="1"/>
    </row>
    <row r="125" spans="1:50" ht="93" customHeight="1" x14ac:dyDescent="0.25">
      <c r="A125" s="15" t="s">
        <v>541</v>
      </c>
      <c r="B125" s="1" t="s">
        <v>542</v>
      </c>
      <c r="C125" s="16" t="s">
        <v>543</v>
      </c>
      <c r="D125" s="1" t="s">
        <v>527</v>
      </c>
      <c r="E125" s="1">
        <v>2</v>
      </c>
      <c r="F125" s="8">
        <v>0</v>
      </c>
      <c r="G125" s="1" t="s">
        <v>44</v>
      </c>
      <c r="H125" s="1" t="s">
        <v>44</v>
      </c>
      <c r="I125" s="8">
        <v>0</v>
      </c>
      <c r="J125" s="8">
        <f t="shared" si="12"/>
        <v>0</v>
      </c>
      <c r="K125" s="14" t="s">
        <v>544</v>
      </c>
      <c r="L125" s="14" t="str">
        <f>K125</f>
        <v xml:space="preserve">  UNOBOG </v>
      </c>
      <c r="M125" s="2">
        <f>J125</f>
        <v>0</v>
      </c>
      <c r="N125" s="2" t="str">
        <f>D125</f>
        <v>3 3. Años</v>
      </c>
      <c r="O125" s="17">
        <f>E125</f>
        <v>2</v>
      </c>
      <c r="P125" s="8"/>
      <c r="Q125" s="2"/>
      <c r="R125" s="1"/>
      <c r="S125" s="1"/>
      <c r="T125" s="1"/>
      <c r="U125" s="10"/>
      <c r="V125" s="18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2">
        <f t="shared" si="1"/>
        <v>0</v>
      </c>
      <c r="AH125" s="3" t="e">
        <f t="shared" si="2"/>
        <v>#DIV/0!</v>
      </c>
      <c r="AI125" s="4"/>
      <c r="AJ125" s="5"/>
      <c r="AK125" s="5"/>
      <c r="AL125" s="5"/>
      <c r="AM125" s="5"/>
      <c r="AN125" s="5"/>
      <c r="AO125" s="5"/>
      <c r="AP125" s="5"/>
      <c r="AQ125" s="6" t="e">
        <v>#N/A</v>
      </c>
      <c r="AR125" s="7" t="e">
        <v>#N/A</v>
      </c>
      <c r="AS125" s="8">
        <v>0</v>
      </c>
      <c r="AT125" s="8">
        <v>0</v>
      </c>
      <c r="AU125" s="2">
        <f t="shared" si="3"/>
        <v>0</v>
      </c>
      <c r="AV125" s="2">
        <f t="shared" si="4"/>
        <v>0</v>
      </c>
      <c r="AW125" s="1"/>
      <c r="AX125" s="1"/>
    </row>
    <row r="126" spans="1:50" ht="72" customHeight="1" x14ac:dyDescent="0.25">
      <c r="A126" s="21" t="s">
        <v>545</v>
      </c>
      <c r="B126" s="1" t="s">
        <v>546</v>
      </c>
      <c r="C126" s="16" t="s">
        <v>547</v>
      </c>
      <c r="D126" s="1" t="s">
        <v>187</v>
      </c>
      <c r="E126" s="1">
        <v>202</v>
      </c>
      <c r="F126" s="8">
        <v>49443742</v>
      </c>
      <c r="G126" s="8">
        <v>7343130</v>
      </c>
      <c r="H126" s="1" t="s">
        <v>44</v>
      </c>
      <c r="I126" s="8">
        <v>0</v>
      </c>
      <c r="J126" s="8">
        <f t="shared" si="12"/>
        <v>49443742</v>
      </c>
      <c r="K126" s="14" t="s">
        <v>548</v>
      </c>
      <c r="L126" s="14" t="str">
        <f>K126</f>
        <v xml:space="preserve">MARTHA ADRIANA CATALINA BALLESTEROS SÁNCHEZ </v>
      </c>
      <c r="M126" s="2">
        <f>J126</f>
        <v>49443742</v>
      </c>
      <c r="N126" s="2" t="str">
        <f>D126</f>
        <v xml:space="preserve">1.1 Dias </v>
      </c>
      <c r="O126" s="17">
        <f>E126</f>
        <v>202</v>
      </c>
      <c r="P126" s="8"/>
      <c r="Q126" s="2"/>
      <c r="R126" s="1"/>
      <c r="S126" s="1"/>
      <c r="T126" s="1"/>
      <c r="U126" s="2">
        <v>7343130</v>
      </c>
      <c r="V126" s="18">
        <v>7343130</v>
      </c>
      <c r="W126" s="19">
        <v>7343130</v>
      </c>
      <c r="X126" s="1"/>
      <c r="Y126" s="1"/>
      <c r="Z126" s="1"/>
      <c r="AA126" s="1"/>
      <c r="AB126" s="1"/>
      <c r="AC126" s="1"/>
      <c r="AD126" s="1"/>
      <c r="AE126" s="1"/>
      <c r="AF126" s="1"/>
      <c r="AG126" s="2">
        <f t="shared" si="1"/>
        <v>22029390</v>
      </c>
      <c r="AH126" s="3">
        <f t="shared" si="2"/>
        <v>0.44554455445544555</v>
      </c>
      <c r="AI126" s="4" t="s">
        <v>50</v>
      </c>
      <c r="AJ126" s="5"/>
      <c r="AK126" s="5"/>
      <c r="AL126" s="5"/>
      <c r="AM126" s="5"/>
      <c r="AN126" s="5"/>
      <c r="AO126" s="5">
        <v>11</v>
      </c>
      <c r="AP126" s="5">
        <v>3</v>
      </c>
      <c r="AQ126" s="6" t="s">
        <v>751</v>
      </c>
      <c r="AR126" s="7">
        <v>44442</v>
      </c>
      <c r="AS126" s="8">
        <v>7343130</v>
      </c>
      <c r="AT126" s="8">
        <v>7343130</v>
      </c>
      <c r="AU126" s="2">
        <f t="shared" si="3"/>
        <v>22029390</v>
      </c>
      <c r="AV126" s="2">
        <f t="shared" si="4"/>
        <v>27414352</v>
      </c>
      <c r="AW126" s="1"/>
      <c r="AX126" s="1"/>
    </row>
    <row r="127" spans="1:50" ht="72" customHeight="1" x14ac:dyDescent="0.25">
      <c r="A127" s="21" t="s">
        <v>549</v>
      </c>
      <c r="B127" s="1">
        <v>69850</v>
      </c>
      <c r="C127" s="16" t="s">
        <v>550</v>
      </c>
      <c r="D127" s="1" t="s">
        <v>187</v>
      </c>
      <c r="E127" s="1">
        <v>9</v>
      </c>
      <c r="F127" s="8">
        <v>3804643</v>
      </c>
      <c r="G127" s="8" t="s">
        <v>44</v>
      </c>
      <c r="H127" s="1" t="s">
        <v>44</v>
      </c>
      <c r="I127" s="8">
        <v>0</v>
      </c>
      <c r="J127" s="8">
        <f t="shared" si="12"/>
        <v>3804643</v>
      </c>
      <c r="K127" s="14" t="s">
        <v>551</v>
      </c>
      <c r="L127" s="14" t="str">
        <f>K127</f>
        <v xml:space="preserve">FALABELLA DE COLOMBIA S.A </v>
      </c>
      <c r="M127" s="2">
        <f>J127</f>
        <v>3804643</v>
      </c>
      <c r="N127" s="2" t="str">
        <f>D127</f>
        <v xml:space="preserve">1.1 Dias </v>
      </c>
      <c r="O127" s="17">
        <f>E127</f>
        <v>9</v>
      </c>
      <c r="P127" s="8"/>
      <c r="Q127" s="2"/>
      <c r="R127" s="1"/>
      <c r="S127" s="1"/>
      <c r="T127" s="1"/>
      <c r="U127" s="10"/>
      <c r="V127" s="18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2">
        <f t="shared" si="1"/>
        <v>0</v>
      </c>
      <c r="AH127" s="3">
        <f t="shared" si="2"/>
        <v>0</v>
      </c>
      <c r="AI127" s="4"/>
      <c r="AJ127" s="5"/>
      <c r="AK127" s="5"/>
      <c r="AL127" s="5"/>
      <c r="AM127" s="5"/>
      <c r="AN127" s="5"/>
      <c r="AO127" s="5"/>
      <c r="AP127" s="5"/>
      <c r="AQ127" s="6" t="e">
        <v>#N/A</v>
      </c>
      <c r="AR127" s="7" t="e">
        <v>#N/A</v>
      </c>
      <c r="AS127" s="8">
        <v>0</v>
      </c>
      <c r="AT127" s="8">
        <v>0</v>
      </c>
      <c r="AU127" s="2">
        <f t="shared" si="3"/>
        <v>0</v>
      </c>
      <c r="AV127" s="2">
        <f t="shared" si="4"/>
        <v>3804643</v>
      </c>
      <c r="AW127" s="1"/>
      <c r="AX127" s="1"/>
    </row>
    <row r="128" spans="1:50" ht="72" customHeight="1" x14ac:dyDescent="0.25">
      <c r="A128" s="21" t="s">
        <v>552</v>
      </c>
      <c r="B128" s="1">
        <v>69851</v>
      </c>
      <c r="C128" s="16" t="s">
        <v>553</v>
      </c>
      <c r="D128" s="1" t="s">
        <v>187</v>
      </c>
      <c r="E128" s="1">
        <v>9</v>
      </c>
      <c r="F128" s="8">
        <v>12744388</v>
      </c>
      <c r="G128" s="8" t="s">
        <v>44</v>
      </c>
      <c r="H128" s="1" t="s">
        <v>44</v>
      </c>
      <c r="I128" s="8">
        <v>0</v>
      </c>
      <c r="J128" s="8">
        <f t="shared" si="12"/>
        <v>12744388</v>
      </c>
      <c r="K128" s="14" t="s">
        <v>457</v>
      </c>
      <c r="L128" s="14" t="str">
        <f>K128</f>
        <v>PANAMERICANA LIBRERÍA Y PAPELERÍA S.A.</v>
      </c>
      <c r="M128" s="2">
        <f>J128</f>
        <v>12744388</v>
      </c>
      <c r="N128" s="2" t="str">
        <f>D128</f>
        <v xml:space="preserve">1.1 Dias </v>
      </c>
      <c r="O128" s="17">
        <f>E128</f>
        <v>9</v>
      </c>
      <c r="P128" s="8"/>
      <c r="Q128" s="2"/>
      <c r="R128" s="1"/>
      <c r="S128" s="1"/>
      <c r="T128" s="2">
        <v>12744388</v>
      </c>
      <c r="U128" s="10"/>
      <c r="V128" s="18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2">
        <f t="shared" si="1"/>
        <v>12744388</v>
      </c>
      <c r="AH128" s="3">
        <f t="shared" si="2"/>
        <v>1</v>
      </c>
      <c r="AI128" s="4"/>
      <c r="AJ128" s="5"/>
      <c r="AK128" s="5"/>
      <c r="AL128" s="5"/>
      <c r="AM128" s="5"/>
      <c r="AN128" s="5"/>
      <c r="AO128" s="5">
        <v>1</v>
      </c>
      <c r="AP128" s="5">
        <v>1</v>
      </c>
      <c r="AQ128" s="6" t="e">
        <v>#N/A</v>
      </c>
      <c r="AR128" s="7" t="e">
        <v>#N/A</v>
      </c>
      <c r="AS128" s="8">
        <v>0</v>
      </c>
      <c r="AT128" s="8">
        <v>0</v>
      </c>
      <c r="AU128" s="2">
        <f t="shared" si="3"/>
        <v>12744388</v>
      </c>
      <c r="AV128" s="2">
        <f t="shared" si="4"/>
        <v>0</v>
      </c>
      <c r="AW128" s="1"/>
      <c r="AX128" s="1"/>
    </row>
    <row r="129" spans="1:50" ht="72" customHeight="1" x14ac:dyDescent="0.25">
      <c r="A129" s="27" t="s">
        <v>554</v>
      </c>
      <c r="B129" s="1" t="s">
        <v>555</v>
      </c>
      <c r="C129" s="16" t="s">
        <v>556</v>
      </c>
      <c r="D129" s="1" t="s">
        <v>48</v>
      </c>
      <c r="E129" s="1">
        <v>6</v>
      </c>
      <c r="F129" s="8">
        <v>37422000</v>
      </c>
      <c r="G129" s="8" t="s">
        <v>44</v>
      </c>
      <c r="H129" s="1" t="s">
        <v>44</v>
      </c>
      <c r="I129" s="8">
        <v>0</v>
      </c>
      <c r="J129" s="8">
        <f t="shared" si="12"/>
        <v>37422000</v>
      </c>
      <c r="K129" s="14" t="s">
        <v>557</v>
      </c>
      <c r="L129" s="14" t="str">
        <f>K129</f>
        <v>ITS SOLUCIONES ESTRATEGICAS S.A.S</v>
      </c>
      <c r="M129" s="2">
        <f>J129</f>
        <v>37422000</v>
      </c>
      <c r="N129" s="2" t="str">
        <f>D129</f>
        <v>2 2. Meses</v>
      </c>
      <c r="O129" s="17">
        <f>E129</f>
        <v>6</v>
      </c>
      <c r="P129" s="8"/>
      <c r="Q129" s="2"/>
      <c r="R129" s="1"/>
      <c r="S129" s="1"/>
      <c r="T129" s="1"/>
      <c r="U129" s="10"/>
      <c r="V129" s="18">
        <v>3150000</v>
      </c>
      <c r="W129" s="19">
        <v>3150000</v>
      </c>
      <c r="X129" s="1"/>
      <c r="Y129" s="1"/>
      <c r="Z129" s="1"/>
      <c r="AA129" s="1"/>
      <c r="AB129" s="1"/>
      <c r="AC129" s="1"/>
      <c r="AD129" s="1"/>
      <c r="AE129" s="1"/>
      <c r="AF129" s="1"/>
      <c r="AG129" s="2">
        <f t="shared" si="1"/>
        <v>6300000</v>
      </c>
      <c r="AH129" s="3">
        <f t="shared" si="2"/>
        <v>0.16835016835016836</v>
      </c>
      <c r="AI129" s="39" t="s">
        <v>50</v>
      </c>
      <c r="AJ129" s="9"/>
      <c r="AK129" s="9"/>
      <c r="AL129" s="9"/>
      <c r="AM129" s="9"/>
      <c r="AN129" s="9"/>
      <c r="AO129" s="9">
        <v>11</v>
      </c>
      <c r="AP129" s="9">
        <v>2</v>
      </c>
      <c r="AQ129" s="6" t="s">
        <v>752</v>
      </c>
      <c r="AR129" s="7">
        <v>44461</v>
      </c>
      <c r="AS129" s="8">
        <v>3150000</v>
      </c>
      <c r="AT129" s="8">
        <v>3150000</v>
      </c>
      <c r="AU129" s="2">
        <f t="shared" si="3"/>
        <v>6300000</v>
      </c>
      <c r="AV129" s="2">
        <f t="shared" si="4"/>
        <v>31122000</v>
      </c>
      <c r="AW129" s="1"/>
      <c r="AX129" s="1"/>
    </row>
    <row r="130" spans="1:50" ht="72" customHeight="1" x14ac:dyDescent="0.25">
      <c r="A130" s="27" t="s">
        <v>558</v>
      </c>
      <c r="B130" s="1" t="s">
        <v>559</v>
      </c>
      <c r="C130" s="16" t="s">
        <v>560</v>
      </c>
      <c r="D130" s="1" t="s">
        <v>48</v>
      </c>
      <c r="E130" s="1">
        <v>6</v>
      </c>
      <c r="F130" s="8">
        <v>39652902</v>
      </c>
      <c r="G130" s="8">
        <v>6608817</v>
      </c>
      <c r="H130" s="1" t="s">
        <v>44</v>
      </c>
      <c r="I130" s="8">
        <v>0</v>
      </c>
      <c r="J130" s="8">
        <f t="shared" si="12"/>
        <v>39652902</v>
      </c>
      <c r="K130" s="14" t="s">
        <v>561</v>
      </c>
      <c r="L130" s="14" t="str">
        <f>K130</f>
        <v>DIEGO FERNANDO DIAGAMA CRUZ</v>
      </c>
      <c r="M130" s="2">
        <f>J130</f>
        <v>39652902</v>
      </c>
      <c r="N130" s="2" t="str">
        <f>D130</f>
        <v>2 2. Meses</v>
      </c>
      <c r="O130" s="17">
        <f>E130</f>
        <v>6</v>
      </c>
      <c r="P130" s="8"/>
      <c r="Q130" s="2"/>
      <c r="R130" s="1"/>
      <c r="S130" s="1"/>
      <c r="T130" s="1"/>
      <c r="U130" s="2">
        <v>11520000</v>
      </c>
      <c r="V130" s="18"/>
      <c r="W130" s="19">
        <v>1982645</v>
      </c>
      <c r="X130" s="1"/>
      <c r="Y130" s="1"/>
      <c r="Z130" s="1"/>
      <c r="AA130" s="1"/>
      <c r="AB130" s="1"/>
      <c r="AC130" s="1"/>
      <c r="AD130" s="1"/>
      <c r="AE130" s="1"/>
      <c r="AF130" s="1"/>
      <c r="AG130" s="2">
        <f t="shared" si="1"/>
        <v>13502645</v>
      </c>
      <c r="AH130" s="3">
        <f t="shared" si="2"/>
        <v>0.3405209787672035</v>
      </c>
      <c r="AI130" s="4" t="s">
        <v>50</v>
      </c>
      <c r="AJ130" s="9"/>
      <c r="AK130" s="9"/>
      <c r="AL130" s="9"/>
      <c r="AM130" s="9"/>
      <c r="AN130" s="9"/>
      <c r="AO130" s="5">
        <v>11</v>
      </c>
      <c r="AP130" s="5">
        <v>2</v>
      </c>
      <c r="AQ130" s="6" t="s">
        <v>753</v>
      </c>
      <c r="AR130" s="7">
        <v>44455</v>
      </c>
      <c r="AS130" s="8">
        <v>1982645</v>
      </c>
      <c r="AT130" s="8">
        <v>1982645</v>
      </c>
      <c r="AU130" s="2">
        <f t="shared" si="3"/>
        <v>13502645</v>
      </c>
      <c r="AV130" s="2">
        <f t="shared" si="4"/>
        <v>26150257</v>
      </c>
      <c r="AW130" s="1"/>
      <c r="AX130" s="1"/>
    </row>
    <row r="131" spans="1:50" ht="84" customHeight="1" x14ac:dyDescent="0.25">
      <c r="A131" s="27" t="s">
        <v>562</v>
      </c>
      <c r="B131" s="1">
        <v>70996</v>
      </c>
      <c r="C131" s="16" t="s">
        <v>563</v>
      </c>
      <c r="D131" s="1" t="s">
        <v>187</v>
      </c>
      <c r="E131" s="1">
        <v>10</v>
      </c>
      <c r="F131" s="8">
        <v>6477000</v>
      </c>
      <c r="G131" s="8" t="s">
        <v>44</v>
      </c>
      <c r="H131" s="1" t="s">
        <v>44</v>
      </c>
      <c r="I131" s="8">
        <v>0</v>
      </c>
      <c r="J131" s="8">
        <f t="shared" si="12"/>
        <v>6477000</v>
      </c>
      <c r="K131" s="14" t="s">
        <v>457</v>
      </c>
      <c r="L131" s="14" t="str">
        <f>K131</f>
        <v>PANAMERICANA LIBRERÍA Y PAPELERÍA S.A.</v>
      </c>
      <c r="M131" s="2">
        <f>J131</f>
        <v>6477000</v>
      </c>
      <c r="N131" s="2" t="str">
        <f>D131</f>
        <v xml:space="preserve">1.1 Dias </v>
      </c>
      <c r="O131" s="17">
        <f>E131</f>
        <v>10</v>
      </c>
      <c r="P131" s="8"/>
      <c r="Q131" s="2"/>
      <c r="R131" s="1"/>
      <c r="S131" s="1"/>
      <c r="T131" s="1"/>
      <c r="U131" s="10"/>
      <c r="V131" s="18">
        <v>6477000</v>
      </c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2">
        <f t="shared" si="1"/>
        <v>6477000</v>
      </c>
      <c r="AH131" s="3">
        <f t="shared" si="2"/>
        <v>1</v>
      </c>
      <c r="AI131" s="4"/>
      <c r="AJ131" s="9"/>
      <c r="AK131" s="9"/>
      <c r="AL131" s="9"/>
      <c r="AM131" s="9"/>
      <c r="AN131" s="9"/>
      <c r="AO131" s="9">
        <v>11</v>
      </c>
      <c r="AP131" s="9">
        <v>1</v>
      </c>
      <c r="AQ131" s="6" t="s">
        <v>564</v>
      </c>
      <c r="AR131" s="7">
        <v>44425</v>
      </c>
      <c r="AS131" s="8">
        <v>6477000</v>
      </c>
      <c r="AT131" s="8">
        <v>6477000</v>
      </c>
      <c r="AU131" s="2">
        <f t="shared" si="3"/>
        <v>6477000</v>
      </c>
      <c r="AV131" s="2">
        <f t="shared" si="4"/>
        <v>0</v>
      </c>
      <c r="AW131" s="1"/>
      <c r="AX131" s="1"/>
    </row>
    <row r="132" spans="1:50" ht="84" customHeight="1" x14ac:dyDescent="0.25">
      <c r="A132" s="21" t="s">
        <v>565</v>
      </c>
      <c r="B132" s="1">
        <v>71455</v>
      </c>
      <c r="C132" s="16" t="s">
        <v>566</v>
      </c>
      <c r="D132" s="1" t="s">
        <v>527</v>
      </c>
      <c r="E132" s="1">
        <v>1</v>
      </c>
      <c r="F132" s="8">
        <v>201523590</v>
      </c>
      <c r="G132" s="8" t="s">
        <v>44</v>
      </c>
      <c r="H132" s="1" t="s">
        <v>44</v>
      </c>
      <c r="I132" s="8">
        <v>0</v>
      </c>
      <c r="J132" s="8">
        <f t="shared" si="12"/>
        <v>201523590</v>
      </c>
      <c r="K132" s="14" t="s">
        <v>567</v>
      </c>
      <c r="L132" s="14" t="str">
        <f>K132</f>
        <v>EFORCERS S.A.S</v>
      </c>
      <c r="M132" s="2">
        <f>J132</f>
        <v>201523590</v>
      </c>
      <c r="N132" s="2" t="str">
        <f>D132</f>
        <v>3 3. Años</v>
      </c>
      <c r="O132" s="17">
        <f>E132</f>
        <v>1</v>
      </c>
      <c r="P132" s="8"/>
      <c r="Q132" s="2"/>
      <c r="R132" s="1"/>
      <c r="S132" s="1"/>
      <c r="T132" s="1"/>
      <c r="U132" s="10"/>
      <c r="V132" s="18">
        <v>201523589</v>
      </c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2">
        <f t="shared" si="1"/>
        <v>201523589</v>
      </c>
      <c r="AH132" s="3">
        <f t="shared" si="2"/>
        <v>0.99999999503780179</v>
      </c>
      <c r="AI132" s="4"/>
      <c r="AJ132" s="9"/>
      <c r="AK132" s="9"/>
      <c r="AL132" s="9"/>
      <c r="AM132" s="9"/>
      <c r="AN132" s="9"/>
      <c r="AO132" s="9">
        <v>11</v>
      </c>
      <c r="AP132" s="9">
        <v>1</v>
      </c>
      <c r="AQ132" s="6" t="s">
        <v>568</v>
      </c>
      <c r="AR132" s="7">
        <v>44433</v>
      </c>
      <c r="AS132" s="8">
        <v>201523589</v>
      </c>
      <c r="AT132" s="8">
        <v>201523589</v>
      </c>
      <c r="AU132" s="2">
        <f t="shared" si="3"/>
        <v>201523589</v>
      </c>
      <c r="AV132" s="2">
        <f t="shared" si="4"/>
        <v>1</v>
      </c>
      <c r="AW132" s="1"/>
      <c r="AX132" s="1"/>
    </row>
    <row r="133" spans="1:50" ht="74.25" customHeight="1" x14ac:dyDescent="0.25">
      <c r="A133" s="34" t="s">
        <v>569</v>
      </c>
      <c r="B133" s="38" t="s">
        <v>570</v>
      </c>
      <c r="C133" s="16" t="s">
        <v>571</v>
      </c>
      <c r="D133" s="1" t="s">
        <v>187</v>
      </c>
      <c r="E133" s="1">
        <v>165</v>
      </c>
      <c r="F133" s="8">
        <v>190000000</v>
      </c>
      <c r="G133" s="8" t="s">
        <v>44</v>
      </c>
      <c r="H133" s="1" t="s">
        <v>44</v>
      </c>
      <c r="I133" s="8">
        <v>0</v>
      </c>
      <c r="J133" s="8">
        <f t="shared" ref="J133:J134" si="13">F133+I133</f>
        <v>190000000</v>
      </c>
      <c r="K133" s="14" t="s">
        <v>572</v>
      </c>
      <c r="L133" s="14" t="str">
        <f>K133</f>
        <v>MIGUEL ANGEL VALLEJO BURGOS</v>
      </c>
      <c r="M133" s="2">
        <f>J133</f>
        <v>190000000</v>
      </c>
      <c r="N133" s="2" t="str">
        <f>D133</f>
        <v xml:space="preserve">1.1 Dias </v>
      </c>
      <c r="O133" s="17">
        <f>E133</f>
        <v>165</v>
      </c>
      <c r="P133" s="8"/>
      <c r="Q133" s="2"/>
      <c r="R133" s="1"/>
      <c r="S133" s="1"/>
      <c r="T133" s="1"/>
      <c r="U133" s="1"/>
      <c r="V133" s="18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2">
        <f t="shared" si="1"/>
        <v>0</v>
      </c>
      <c r="AH133" s="3">
        <f t="shared" si="2"/>
        <v>0</v>
      </c>
      <c r="AI133" s="10"/>
      <c r="AJ133" s="9"/>
      <c r="AK133" s="9"/>
      <c r="AL133" s="9"/>
      <c r="AM133" s="9"/>
      <c r="AN133" s="9"/>
      <c r="AO133" s="9"/>
      <c r="AP133" s="9"/>
      <c r="AQ133" s="6" t="e">
        <v>#N/A</v>
      </c>
      <c r="AR133" s="7" t="e">
        <v>#N/A</v>
      </c>
      <c r="AS133" s="8">
        <v>0</v>
      </c>
      <c r="AT133" s="8">
        <v>0</v>
      </c>
      <c r="AU133" s="2">
        <f t="shared" si="3"/>
        <v>0</v>
      </c>
      <c r="AV133" s="2">
        <f t="shared" si="4"/>
        <v>190000000</v>
      </c>
      <c r="AW133" s="1"/>
      <c r="AX133" s="1"/>
    </row>
    <row r="134" spans="1:50" ht="72" customHeight="1" x14ac:dyDescent="0.25">
      <c r="A134" s="27" t="s">
        <v>573</v>
      </c>
      <c r="B134" s="1" t="s">
        <v>574</v>
      </c>
      <c r="C134" s="16" t="s">
        <v>575</v>
      </c>
      <c r="D134" s="1" t="s">
        <v>187</v>
      </c>
      <c r="E134" s="1">
        <v>45</v>
      </c>
      <c r="F134" s="8">
        <v>11014695</v>
      </c>
      <c r="G134" s="8">
        <v>7343130</v>
      </c>
      <c r="H134" s="1" t="s">
        <v>44</v>
      </c>
      <c r="I134" s="8">
        <v>0</v>
      </c>
      <c r="J134" s="8">
        <f t="shared" si="13"/>
        <v>11014695</v>
      </c>
      <c r="K134" s="14" t="s">
        <v>397</v>
      </c>
      <c r="L134" s="14" t="str">
        <f>K134</f>
        <v xml:space="preserve">MILENA DEL CARMEN PULIDO ORELLANO </v>
      </c>
      <c r="M134" s="2">
        <f>J134</f>
        <v>11014695</v>
      </c>
      <c r="N134" s="2" t="str">
        <f>D134</f>
        <v xml:space="preserve">1.1 Dias </v>
      </c>
      <c r="O134" s="17">
        <f>E134</f>
        <v>45</v>
      </c>
      <c r="P134" s="8"/>
      <c r="Q134" s="2"/>
      <c r="R134" s="1"/>
      <c r="S134" s="1"/>
      <c r="T134" s="1"/>
      <c r="U134" s="1"/>
      <c r="V134" s="18">
        <v>4405878</v>
      </c>
      <c r="W134" s="19">
        <v>6608817</v>
      </c>
      <c r="X134" s="1"/>
      <c r="Y134" s="1"/>
      <c r="Z134" s="1"/>
      <c r="AA134" s="1"/>
      <c r="AB134" s="1"/>
      <c r="AC134" s="1"/>
      <c r="AD134" s="1"/>
      <c r="AE134" s="1"/>
      <c r="AF134" s="1"/>
      <c r="AG134" s="2">
        <f t="shared" si="1"/>
        <v>11014695</v>
      </c>
      <c r="AH134" s="3">
        <f t="shared" si="2"/>
        <v>1</v>
      </c>
      <c r="AI134" s="39" t="s">
        <v>102</v>
      </c>
      <c r="AJ134" s="9"/>
      <c r="AK134" s="9"/>
      <c r="AL134" s="9"/>
      <c r="AM134" s="9"/>
      <c r="AN134" s="9"/>
      <c r="AO134" s="9">
        <v>11</v>
      </c>
      <c r="AP134" s="9">
        <v>2</v>
      </c>
      <c r="AQ134" s="6" t="s">
        <v>754</v>
      </c>
      <c r="AR134" s="7">
        <v>44442</v>
      </c>
      <c r="AS134" s="8">
        <v>6608817</v>
      </c>
      <c r="AT134" s="8">
        <v>6608817</v>
      </c>
      <c r="AU134" s="2">
        <f t="shared" si="3"/>
        <v>11014695</v>
      </c>
      <c r="AV134" s="2">
        <f t="shared" si="4"/>
        <v>0</v>
      </c>
      <c r="AW134" s="1"/>
      <c r="AX134" s="1"/>
    </row>
    <row r="135" spans="1:50" ht="112.5" customHeight="1" x14ac:dyDescent="0.25">
      <c r="A135" s="34" t="s">
        <v>576</v>
      </c>
      <c r="B135" s="1" t="s">
        <v>577</v>
      </c>
      <c r="C135" s="16" t="s">
        <v>578</v>
      </c>
      <c r="D135" s="1" t="s">
        <v>187</v>
      </c>
      <c r="E135" s="1">
        <v>165</v>
      </c>
      <c r="F135" s="8">
        <v>44425936</v>
      </c>
      <c r="G135" s="8">
        <v>8077443</v>
      </c>
      <c r="H135" s="1" t="s">
        <v>44</v>
      </c>
      <c r="I135" s="8">
        <v>0</v>
      </c>
      <c r="J135" s="8">
        <f t="shared" ref="J135:J154" si="14">F135+I135</f>
        <v>44425936</v>
      </c>
      <c r="K135" s="14" t="s">
        <v>511</v>
      </c>
      <c r="L135" s="14" t="str">
        <f>K135</f>
        <v>GINA CATHERINE VANEGAS SOLANO</v>
      </c>
      <c r="M135" s="2">
        <f>J135</f>
        <v>44425936</v>
      </c>
      <c r="N135" s="2" t="str">
        <f>D135</f>
        <v xml:space="preserve">1.1 Dias </v>
      </c>
      <c r="O135" s="17">
        <f>E135</f>
        <v>165</v>
      </c>
      <c r="P135" s="8"/>
      <c r="Q135" s="2"/>
      <c r="R135" s="1"/>
      <c r="S135" s="1"/>
      <c r="T135" s="1"/>
      <c r="U135" s="1"/>
      <c r="V135" s="18">
        <v>4307970</v>
      </c>
      <c r="W135" s="19">
        <v>8077443</v>
      </c>
      <c r="X135" s="1"/>
      <c r="Y135" s="1"/>
      <c r="Z135" s="1"/>
      <c r="AA135" s="1"/>
      <c r="AB135" s="1"/>
      <c r="AC135" s="1"/>
      <c r="AD135" s="1"/>
      <c r="AE135" s="1"/>
      <c r="AF135" s="1"/>
      <c r="AG135" s="2">
        <f t="shared" si="1"/>
        <v>12385413</v>
      </c>
      <c r="AH135" s="3">
        <f t="shared" si="2"/>
        <v>0.27878789092929862</v>
      </c>
      <c r="AI135" s="39" t="s">
        <v>50</v>
      </c>
      <c r="AJ135" s="9"/>
      <c r="AK135" s="9"/>
      <c r="AL135" s="9"/>
      <c r="AM135" s="9"/>
      <c r="AN135" s="9"/>
      <c r="AO135" s="9">
        <v>11</v>
      </c>
      <c r="AP135" s="9">
        <v>2</v>
      </c>
      <c r="AQ135" s="6" t="s">
        <v>755</v>
      </c>
      <c r="AR135" s="7">
        <v>44441</v>
      </c>
      <c r="AS135" s="8">
        <v>8077443</v>
      </c>
      <c r="AT135" s="8">
        <v>8077443</v>
      </c>
      <c r="AU135" s="2">
        <f t="shared" si="3"/>
        <v>12385413</v>
      </c>
      <c r="AV135" s="2">
        <f t="shared" si="4"/>
        <v>32040523</v>
      </c>
      <c r="AW135" s="1"/>
      <c r="AX135" s="1"/>
    </row>
    <row r="136" spans="1:50" ht="72" customHeight="1" x14ac:dyDescent="0.25">
      <c r="A136" s="34" t="s">
        <v>579</v>
      </c>
      <c r="B136" s="1" t="s">
        <v>580</v>
      </c>
      <c r="C136" s="16" t="s">
        <v>581</v>
      </c>
      <c r="D136" s="1" t="s">
        <v>48</v>
      </c>
      <c r="E136" s="1">
        <v>5</v>
      </c>
      <c r="F136" s="8">
        <v>29372520</v>
      </c>
      <c r="G136" s="8">
        <v>5874504</v>
      </c>
      <c r="H136" s="1" t="s">
        <v>44</v>
      </c>
      <c r="I136" s="8">
        <v>0</v>
      </c>
      <c r="J136" s="8">
        <f t="shared" si="14"/>
        <v>29372520</v>
      </c>
      <c r="K136" s="14" t="s">
        <v>582</v>
      </c>
      <c r="L136" s="14" t="str">
        <f>K136</f>
        <v xml:space="preserve">DAVID FERNANDO RINCÓN BAUTISTA </v>
      </c>
      <c r="M136" s="2">
        <f>J136</f>
        <v>29372520</v>
      </c>
      <c r="N136" s="2" t="str">
        <f>D136</f>
        <v>2 2. Meses</v>
      </c>
      <c r="O136" s="17">
        <f>E136</f>
        <v>5</v>
      </c>
      <c r="P136" s="8"/>
      <c r="Q136" s="2"/>
      <c r="R136" s="1"/>
      <c r="S136" s="1"/>
      <c r="T136" s="1"/>
      <c r="U136" s="1"/>
      <c r="V136" s="18"/>
      <c r="W136" s="19">
        <v>6266138</v>
      </c>
      <c r="X136" s="1"/>
      <c r="Y136" s="1"/>
      <c r="Z136" s="1"/>
      <c r="AA136" s="1"/>
      <c r="AB136" s="1"/>
      <c r="AC136" s="1"/>
      <c r="AD136" s="1"/>
      <c r="AE136" s="1"/>
      <c r="AF136" s="1"/>
      <c r="AG136" s="2">
        <f t="shared" si="1"/>
        <v>6266138</v>
      </c>
      <c r="AH136" s="3">
        <f t="shared" si="2"/>
        <v>0.21333334695150433</v>
      </c>
      <c r="AI136" s="39" t="s">
        <v>50</v>
      </c>
      <c r="AJ136" s="9"/>
      <c r="AK136" s="9"/>
      <c r="AL136" s="9"/>
      <c r="AM136" s="9"/>
      <c r="AN136" s="9"/>
      <c r="AO136" s="9">
        <v>7</v>
      </c>
      <c r="AP136" s="9">
        <v>1</v>
      </c>
      <c r="AQ136" s="6" t="s">
        <v>756</v>
      </c>
      <c r="AR136" s="7">
        <v>44448</v>
      </c>
      <c r="AS136" s="8">
        <v>6266138</v>
      </c>
      <c r="AT136" s="8">
        <v>6266138</v>
      </c>
      <c r="AU136" s="2">
        <f t="shared" si="3"/>
        <v>6266138</v>
      </c>
      <c r="AV136" s="2">
        <f t="shared" si="4"/>
        <v>23106382</v>
      </c>
      <c r="AW136" s="1"/>
      <c r="AX136" s="1"/>
    </row>
    <row r="137" spans="1:50" ht="72" customHeight="1" x14ac:dyDescent="0.25">
      <c r="A137" s="34" t="s">
        <v>583</v>
      </c>
      <c r="B137" s="1" t="s">
        <v>584</v>
      </c>
      <c r="C137" s="16" t="s">
        <v>585</v>
      </c>
      <c r="D137" s="1" t="s">
        <v>48</v>
      </c>
      <c r="E137" s="1">
        <v>5</v>
      </c>
      <c r="F137" s="8">
        <v>29372520</v>
      </c>
      <c r="G137" s="8">
        <v>5874504</v>
      </c>
      <c r="H137" s="1" t="s">
        <v>44</v>
      </c>
      <c r="I137" s="8">
        <v>0</v>
      </c>
      <c r="J137" s="8">
        <f t="shared" si="14"/>
        <v>29372520</v>
      </c>
      <c r="K137" s="14" t="s">
        <v>260</v>
      </c>
      <c r="L137" s="14" t="str">
        <f>K137</f>
        <v>OLGA LUCILA LIZARAZO SALGADO</v>
      </c>
      <c r="M137" s="2">
        <f>J137</f>
        <v>29372520</v>
      </c>
      <c r="N137" s="2" t="str">
        <f>D137</f>
        <v>2 2. Meses</v>
      </c>
      <c r="O137" s="17">
        <f>E137</f>
        <v>5</v>
      </c>
      <c r="P137" s="8"/>
      <c r="Q137" s="2"/>
      <c r="R137" s="1"/>
      <c r="S137" s="1"/>
      <c r="T137" s="1"/>
      <c r="U137" s="1"/>
      <c r="V137" s="18">
        <v>979084</v>
      </c>
      <c r="W137" s="19">
        <v>5874504</v>
      </c>
      <c r="X137" s="1"/>
      <c r="Y137" s="1"/>
      <c r="Z137" s="1"/>
      <c r="AA137" s="1"/>
      <c r="AB137" s="1"/>
      <c r="AC137" s="1"/>
      <c r="AD137" s="1"/>
      <c r="AE137" s="1"/>
      <c r="AF137" s="1"/>
      <c r="AG137" s="2">
        <f t="shared" si="1"/>
        <v>6853588</v>
      </c>
      <c r="AH137" s="3">
        <f t="shared" si="2"/>
        <v>0.23333333333333334</v>
      </c>
      <c r="AI137" s="39" t="s">
        <v>50</v>
      </c>
      <c r="AJ137" s="9"/>
      <c r="AK137" s="9"/>
      <c r="AL137" s="9"/>
      <c r="AM137" s="9"/>
      <c r="AN137" s="9"/>
      <c r="AO137" s="9">
        <v>11</v>
      </c>
      <c r="AP137" s="9">
        <v>2</v>
      </c>
      <c r="AQ137" s="6" t="s">
        <v>757</v>
      </c>
      <c r="AR137" s="7">
        <v>44448</v>
      </c>
      <c r="AS137" s="8">
        <v>5874504</v>
      </c>
      <c r="AT137" s="8">
        <v>5874504</v>
      </c>
      <c r="AU137" s="2">
        <f t="shared" si="3"/>
        <v>6853588</v>
      </c>
      <c r="AV137" s="2">
        <f t="shared" si="4"/>
        <v>22518932</v>
      </c>
      <c r="AW137" s="1"/>
      <c r="AX137" s="1"/>
    </row>
    <row r="138" spans="1:50" ht="84" customHeight="1" x14ac:dyDescent="0.25">
      <c r="A138" s="34" t="s">
        <v>586</v>
      </c>
      <c r="B138" s="1" t="s">
        <v>587</v>
      </c>
      <c r="C138" s="16" t="s">
        <v>588</v>
      </c>
      <c r="D138" s="1" t="s">
        <v>48</v>
      </c>
      <c r="E138" s="38">
        <v>3</v>
      </c>
      <c r="F138" s="40">
        <v>17623512</v>
      </c>
      <c r="G138" s="40">
        <v>5874504</v>
      </c>
      <c r="H138" s="38" t="s">
        <v>44</v>
      </c>
      <c r="I138" s="40">
        <v>0</v>
      </c>
      <c r="J138" s="8">
        <f t="shared" si="14"/>
        <v>17623512</v>
      </c>
      <c r="K138" s="14" t="s">
        <v>589</v>
      </c>
      <c r="L138" s="14" t="str">
        <f>K138</f>
        <v xml:space="preserve">LEIDY PAOLA ROJAS CUERVO </v>
      </c>
      <c r="M138" s="2">
        <f>J138</f>
        <v>17623512</v>
      </c>
      <c r="N138" s="2" t="str">
        <f>D138</f>
        <v>2 2. Meses</v>
      </c>
      <c r="O138" s="17">
        <f>E138</f>
        <v>3</v>
      </c>
      <c r="P138" s="8"/>
      <c r="Q138" s="2"/>
      <c r="R138" s="1"/>
      <c r="S138" s="1"/>
      <c r="T138" s="1"/>
      <c r="U138" s="1"/>
      <c r="V138" s="18">
        <v>587450</v>
      </c>
      <c r="W138" s="19">
        <v>5874504</v>
      </c>
      <c r="X138" s="1"/>
      <c r="Y138" s="1"/>
      <c r="Z138" s="1"/>
      <c r="AA138" s="1"/>
      <c r="AB138" s="1"/>
      <c r="AC138" s="1"/>
      <c r="AD138" s="1"/>
      <c r="AE138" s="1"/>
      <c r="AF138" s="1"/>
      <c r="AG138" s="2">
        <f t="shared" si="1"/>
        <v>6461954</v>
      </c>
      <c r="AH138" s="3">
        <f t="shared" si="2"/>
        <v>0.36666664396971499</v>
      </c>
      <c r="AI138" s="39" t="s">
        <v>50</v>
      </c>
      <c r="AJ138" s="9"/>
      <c r="AK138" s="9"/>
      <c r="AL138" s="9"/>
      <c r="AM138" s="9"/>
      <c r="AN138" s="9"/>
      <c r="AO138" s="9">
        <v>11</v>
      </c>
      <c r="AP138" s="9">
        <v>2</v>
      </c>
      <c r="AQ138" s="6" t="s">
        <v>758</v>
      </c>
      <c r="AR138" s="7">
        <v>44448</v>
      </c>
      <c r="AS138" s="8">
        <v>5874504</v>
      </c>
      <c r="AT138" s="8">
        <v>5874504</v>
      </c>
      <c r="AU138" s="2">
        <f t="shared" si="3"/>
        <v>6461954</v>
      </c>
      <c r="AV138" s="2">
        <f t="shared" si="4"/>
        <v>11161558</v>
      </c>
      <c r="AW138" s="1"/>
      <c r="AX138" s="1"/>
    </row>
    <row r="139" spans="1:50" ht="72" customHeight="1" x14ac:dyDescent="0.25">
      <c r="A139" s="34" t="s">
        <v>590</v>
      </c>
      <c r="B139" s="1" t="s">
        <v>591</v>
      </c>
      <c r="C139" s="16" t="s">
        <v>592</v>
      </c>
      <c r="D139" s="1" t="s">
        <v>187</v>
      </c>
      <c r="E139" s="38">
        <v>135</v>
      </c>
      <c r="F139" s="40">
        <v>29739677</v>
      </c>
      <c r="G139" s="40">
        <v>6608817</v>
      </c>
      <c r="H139" s="38" t="s">
        <v>44</v>
      </c>
      <c r="I139" s="40">
        <v>0</v>
      </c>
      <c r="J139" s="8">
        <f t="shared" si="14"/>
        <v>29739677</v>
      </c>
      <c r="K139" s="14" t="s">
        <v>593</v>
      </c>
      <c r="L139" s="14" t="str">
        <f>K139</f>
        <v>JAIRO MAURICIO TOVAR TAVERA</v>
      </c>
      <c r="M139" s="2">
        <f>J139</f>
        <v>29739677</v>
      </c>
      <c r="N139" s="2" t="str">
        <f>D139</f>
        <v xml:space="preserve">1.1 Dias </v>
      </c>
      <c r="O139" s="17">
        <f>E139</f>
        <v>135</v>
      </c>
      <c r="P139" s="8"/>
      <c r="Q139" s="2"/>
      <c r="R139" s="1"/>
      <c r="S139" s="1"/>
      <c r="T139" s="1"/>
      <c r="U139" s="1"/>
      <c r="V139" s="18"/>
      <c r="W139" s="19">
        <v>5947935</v>
      </c>
      <c r="X139" s="1"/>
      <c r="Y139" s="1"/>
      <c r="Z139" s="1"/>
      <c r="AA139" s="1"/>
      <c r="AB139" s="1"/>
      <c r="AC139" s="1"/>
      <c r="AD139" s="1"/>
      <c r="AE139" s="1"/>
      <c r="AF139" s="1"/>
      <c r="AG139" s="2">
        <f t="shared" si="1"/>
        <v>5947935</v>
      </c>
      <c r="AH139" s="3">
        <f t="shared" si="2"/>
        <v>0.19999998654995479</v>
      </c>
      <c r="AI139" s="39" t="s">
        <v>50</v>
      </c>
      <c r="AJ139" s="1"/>
      <c r="AK139" s="1"/>
      <c r="AL139" s="1"/>
      <c r="AM139" s="1"/>
      <c r="AN139" s="1"/>
      <c r="AO139" s="1">
        <v>7</v>
      </c>
      <c r="AP139" s="1">
        <v>1</v>
      </c>
      <c r="AQ139" s="6" t="s">
        <v>759</v>
      </c>
      <c r="AR139" s="7">
        <v>44445</v>
      </c>
      <c r="AS139" s="8">
        <v>5947935</v>
      </c>
      <c r="AT139" s="8">
        <v>5947935</v>
      </c>
      <c r="AU139" s="2">
        <f t="shared" si="3"/>
        <v>5947935</v>
      </c>
      <c r="AV139" s="2">
        <f t="shared" si="4"/>
        <v>23791742</v>
      </c>
      <c r="AW139" s="1"/>
      <c r="AX139" s="1"/>
    </row>
    <row r="140" spans="1:50" ht="86.25" customHeight="1" x14ac:dyDescent="0.25">
      <c r="A140" s="34" t="s">
        <v>594</v>
      </c>
      <c r="B140" s="1" t="s">
        <v>595</v>
      </c>
      <c r="C140" s="16" t="s">
        <v>596</v>
      </c>
      <c r="D140" s="1" t="s">
        <v>48</v>
      </c>
      <c r="E140" s="38">
        <v>2</v>
      </c>
      <c r="F140" s="40">
        <v>14686260</v>
      </c>
      <c r="G140" s="40">
        <v>7343130</v>
      </c>
      <c r="H140" s="38" t="s">
        <v>44</v>
      </c>
      <c r="I140" s="40">
        <v>0</v>
      </c>
      <c r="J140" s="8">
        <f t="shared" si="14"/>
        <v>14686260</v>
      </c>
      <c r="K140" s="14" t="s">
        <v>438</v>
      </c>
      <c r="L140" s="14" t="str">
        <f>K140</f>
        <v>ALEXANDER BUITRAGO PUENTES</v>
      </c>
      <c r="M140" s="2">
        <f>J140</f>
        <v>14686260</v>
      </c>
      <c r="N140" s="2" t="str">
        <f>D140</f>
        <v>2 2. Meses</v>
      </c>
      <c r="O140" s="17">
        <f>E140</f>
        <v>2</v>
      </c>
      <c r="P140" s="8"/>
      <c r="Q140" s="2"/>
      <c r="R140" s="1"/>
      <c r="S140" s="1"/>
      <c r="T140" s="1"/>
      <c r="U140" s="1"/>
      <c r="V140" s="18"/>
      <c r="W140" s="19">
        <v>6119275</v>
      </c>
      <c r="X140" s="1"/>
      <c r="Y140" s="1"/>
      <c r="Z140" s="1"/>
      <c r="AA140" s="1"/>
      <c r="AB140" s="1"/>
      <c r="AC140" s="1"/>
      <c r="AD140" s="1"/>
      <c r="AE140" s="1"/>
      <c r="AF140" s="1"/>
      <c r="AG140" s="2">
        <f t="shared" si="1"/>
        <v>6119275</v>
      </c>
      <c r="AH140" s="3">
        <f t="shared" si="2"/>
        <v>0.41666666666666669</v>
      </c>
      <c r="AI140" s="39" t="s">
        <v>50</v>
      </c>
      <c r="AJ140" s="1"/>
      <c r="AK140" s="1"/>
      <c r="AL140" s="1"/>
      <c r="AM140" s="1"/>
      <c r="AN140" s="1"/>
      <c r="AO140" s="1">
        <v>7</v>
      </c>
      <c r="AP140" s="1">
        <v>1</v>
      </c>
      <c r="AQ140" s="6" t="s">
        <v>760</v>
      </c>
      <c r="AR140" s="7">
        <v>44455</v>
      </c>
      <c r="AS140" s="8">
        <v>6119275</v>
      </c>
      <c r="AT140" s="8">
        <v>6119275</v>
      </c>
      <c r="AU140" s="2">
        <f t="shared" si="3"/>
        <v>6119275</v>
      </c>
      <c r="AV140" s="2">
        <f t="shared" si="4"/>
        <v>8566985</v>
      </c>
      <c r="AW140" s="1"/>
      <c r="AX140" s="1"/>
    </row>
    <row r="141" spans="1:50" ht="96" customHeight="1" x14ac:dyDescent="0.25">
      <c r="A141" s="34" t="s">
        <v>597</v>
      </c>
      <c r="B141" s="1" t="s">
        <v>598</v>
      </c>
      <c r="C141" s="16" t="s">
        <v>599</v>
      </c>
      <c r="D141" s="1" t="s">
        <v>48</v>
      </c>
      <c r="E141" s="38">
        <v>9</v>
      </c>
      <c r="F141" s="40">
        <v>11042414</v>
      </c>
      <c r="G141" s="40" t="s">
        <v>58</v>
      </c>
      <c r="H141" s="38" t="s">
        <v>44</v>
      </c>
      <c r="I141" s="40">
        <v>0</v>
      </c>
      <c r="J141" s="8">
        <f t="shared" si="14"/>
        <v>11042414</v>
      </c>
      <c r="K141" s="14" t="s">
        <v>600</v>
      </c>
      <c r="L141" s="14" t="str">
        <f>K141</f>
        <v xml:space="preserve">DISTRACOM S.A </v>
      </c>
      <c r="M141" s="2">
        <f>J141</f>
        <v>11042414</v>
      </c>
      <c r="N141" s="2" t="str">
        <f>D141</f>
        <v>2 2. Meses</v>
      </c>
      <c r="O141" s="17">
        <f>E141</f>
        <v>9</v>
      </c>
      <c r="P141" s="8"/>
      <c r="Q141" s="2"/>
      <c r="R141" s="1"/>
      <c r="S141" s="1"/>
      <c r="T141" s="1"/>
      <c r="U141" s="1"/>
      <c r="V141" s="18"/>
      <c r="W141" s="19">
        <v>376552</v>
      </c>
      <c r="X141" s="1"/>
      <c r="Y141" s="1"/>
      <c r="Z141" s="1"/>
      <c r="AA141" s="1"/>
      <c r="AB141" s="1"/>
      <c r="AC141" s="1"/>
      <c r="AD141" s="1"/>
      <c r="AE141" s="1"/>
      <c r="AF141" s="1"/>
      <c r="AG141" s="2">
        <f t="shared" ref="AG141:AG142" si="15">P141+Q141+R141+S141+T141+U141+V141+W141+X141+Y141+Z141+AA141+AB141+AC141+AD141+AE141+AF141</f>
        <v>376552</v>
      </c>
      <c r="AH141" s="3">
        <f t="shared" ref="AH141:AH142" si="16">AG141/M141</f>
        <v>3.4100514615735295E-2</v>
      </c>
      <c r="AI141" s="39" t="s">
        <v>50</v>
      </c>
      <c r="AJ141" s="1"/>
      <c r="AK141" s="1"/>
      <c r="AL141" s="1"/>
      <c r="AM141" s="1"/>
      <c r="AN141" s="1"/>
      <c r="AO141" s="1">
        <v>7</v>
      </c>
      <c r="AP141" s="1">
        <v>1</v>
      </c>
      <c r="AQ141" s="6" t="s">
        <v>761</v>
      </c>
      <c r="AR141" s="7">
        <v>44463</v>
      </c>
      <c r="AS141" s="8">
        <v>376552</v>
      </c>
      <c r="AT141" s="8">
        <v>376552</v>
      </c>
      <c r="AU141" s="2">
        <f t="shared" ref="AU141:AU142" si="17">AG141</f>
        <v>376552</v>
      </c>
      <c r="AV141" s="2">
        <f t="shared" ref="AV141:AV142" si="18">M141-AG141</f>
        <v>10665862</v>
      </c>
      <c r="AW141" s="1"/>
      <c r="AX141" s="1"/>
    </row>
    <row r="142" spans="1:50" ht="61.5" customHeight="1" x14ac:dyDescent="0.25">
      <c r="A142" s="34" t="s">
        <v>601</v>
      </c>
      <c r="B142" s="1" t="s">
        <v>602</v>
      </c>
      <c r="C142" s="16" t="s">
        <v>603</v>
      </c>
      <c r="D142" s="1" t="s">
        <v>187</v>
      </c>
      <c r="E142" s="38">
        <v>135</v>
      </c>
      <c r="F142" s="40">
        <v>42957311</v>
      </c>
      <c r="G142" s="40">
        <v>9546069</v>
      </c>
      <c r="H142" s="38" t="s">
        <v>44</v>
      </c>
      <c r="I142" s="40">
        <v>0</v>
      </c>
      <c r="J142" s="8">
        <f t="shared" si="14"/>
        <v>42957311</v>
      </c>
      <c r="K142" s="14" t="s">
        <v>324</v>
      </c>
      <c r="L142" s="14" t="str">
        <f>K142</f>
        <v>DIEGO DAVID BARRAGÁN FERRO</v>
      </c>
      <c r="M142" s="2">
        <f>J142</f>
        <v>42957311</v>
      </c>
      <c r="N142" s="2" t="str">
        <f>D142</f>
        <v xml:space="preserve">1.1 Dias </v>
      </c>
      <c r="O142" s="17">
        <f>E142</f>
        <v>135</v>
      </c>
      <c r="P142" s="8"/>
      <c r="Q142" s="2"/>
      <c r="R142" s="1"/>
      <c r="S142" s="1"/>
      <c r="T142" s="1"/>
      <c r="U142" s="1"/>
      <c r="V142" s="18"/>
      <c r="W142" s="19">
        <v>4454832</v>
      </c>
      <c r="X142" s="1"/>
      <c r="Y142" s="1"/>
      <c r="Z142" s="1"/>
      <c r="AA142" s="1"/>
      <c r="AB142" s="1"/>
      <c r="AC142" s="1"/>
      <c r="AD142" s="1"/>
      <c r="AE142" s="1"/>
      <c r="AF142" s="1"/>
      <c r="AG142" s="2">
        <f t="shared" si="15"/>
        <v>4454832</v>
      </c>
      <c r="AH142" s="3">
        <f t="shared" si="16"/>
        <v>0.10370369784086346</v>
      </c>
      <c r="AI142" s="39" t="s">
        <v>50</v>
      </c>
      <c r="AJ142" s="1"/>
      <c r="AK142" s="1"/>
      <c r="AL142" s="1"/>
      <c r="AM142" s="1"/>
      <c r="AN142" s="1"/>
      <c r="AO142" s="1">
        <v>7</v>
      </c>
      <c r="AP142" s="1">
        <v>1</v>
      </c>
      <c r="AQ142" s="6" t="s">
        <v>762</v>
      </c>
      <c r="AR142" s="7">
        <v>44449</v>
      </c>
      <c r="AS142" s="8">
        <v>4454832</v>
      </c>
      <c r="AT142" s="8">
        <v>4454832</v>
      </c>
      <c r="AU142" s="2">
        <f t="shared" si="17"/>
        <v>4454832</v>
      </c>
      <c r="AV142" s="2">
        <f t="shared" si="18"/>
        <v>38502479</v>
      </c>
      <c r="AW142" s="1"/>
      <c r="AX142" s="1"/>
    </row>
    <row r="143" spans="1:50" ht="72" customHeight="1" x14ac:dyDescent="0.25">
      <c r="A143" s="34" t="s">
        <v>604</v>
      </c>
      <c r="B143" s="1" t="s">
        <v>605</v>
      </c>
      <c r="C143" s="16" t="s">
        <v>606</v>
      </c>
      <c r="D143" s="1" t="s">
        <v>187</v>
      </c>
      <c r="E143" s="38">
        <v>99</v>
      </c>
      <c r="F143" s="40">
        <v>8996400</v>
      </c>
      <c r="G143" s="40" t="s">
        <v>58</v>
      </c>
      <c r="H143" s="40" t="s">
        <v>58</v>
      </c>
      <c r="I143" s="40">
        <v>0</v>
      </c>
      <c r="J143" s="8">
        <f t="shared" si="14"/>
        <v>8996400</v>
      </c>
      <c r="K143" s="14" t="s">
        <v>607</v>
      </c>
      <c r="L143" s="14" t="str">
        <f>K143</f>
        <v xml:space="preserve">SGS COLOMBIA S.A.S.
</v>
      </c>
      <c r="M143" s="2">
        <f>J143</f>
        <v>8996400</v>
      </c>
      <c r="N143" s="2" t="str">
        <f>D143</f>
        <v xml:space="preserve">1.1 Dias </v>
      </c>
      <c r="O143" s="17">
        <f>E143</f>
        <v>99</v>
      </c>
      <c r="P143" s="8"/>
      <c r="Q143" s="2"/>
      <c r="R143" s="1"/>
      <c r="S143" s="1"/>
      <c r="T143" s="1"/>
      <c r="U143" s="1"/>
      <c r="V143" s="18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2"/>
      <c r="AH143" s="3"/>
      <c r="AI143" s="1"/>
      <c r="AJ143" s="1"/>
      <c r="AK143" s="1"/>
      <c r="AL143" s="1"/>
      <c r="AM143" s="1"/>
      <c r="AN143" s="1"/>
      <c r="AO143" s="1"/>
      <c r="AP143" s="1"/>
      <c r="AQ143" s="6" t="e">
        <v>#N/A</v>
      </c>
      <c r="AR143" s="7" t="e">
        <v>#N/A</v>
      </c>
      <c r="AS143" s="8">
        <v>0</v>
      </c>
      <c r="AT143" s="8"/>
      <c r="AU143" s="2"/>
      <c r="AV143" s="2"/>
      <c r="AW143" s="1"/>
      <c r="AX143" s="1"/>
    </row>
    <row r="144" spans="1:50" ht="72" customHeight="1" x14ac:dyDescent="0.25">
      <c r="A144" s="34" t="s">
        <v>608</v>
      </c>
      <c r="B144" s="1" t="s">
        <v>609</v>
      </c>
      <c r="C144" s="16" t="s">
        <v>610</v>
      </c>
      <c r="D144" s="1" t="s">
        <v>527</v>
      </c>
      <c r="E144" s="1">
        <v>1</v>
      </c>
      <c r="F144" s="40">
        <v>0</v>
      </c>
      <c r="G144" s="40" t="s">
        <v>58</v>
      </c>
      <c r="H144" s="38" t="s">
        <v>44</v>
      </c>
      <c r="I144" s="40">
        <v>0</v>
      </c>
      <c r="J144" s="8">
        <f t="shared" si="14"/>
        <v>0</v>
      </c>
      <c r="K144" s="14" t="s">
        <v>611</v>
      </c>
      <c r="L144" s="14" t="str">
        <f>K144</f>
        <v>INPEC</v>
      </c>
      <c r="M144" s="2">
        <f>J144</f>
        <v>0</v>
      </c>
      <c r="N144" s="2" t="str">
        <f>D144</f>
        <v>3 3. Años</v>
      </c>
      <c r="O144" s="17">
        <f>E144</f>
        <v>1</v>
      </c>
      <c r="P144" s="8"/>
      <c r="Q144" s="2"/>
      <c r="R144" s="1"/>
      <c r="S144" s="1"/>
      <c r="T144" s="1"/>
      <c r="U144" s="1"/>
      <c r="V144" s="18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2"/>
      <c r="AH144" s="3"/>
      <c r="AI144" s="1"/>
      <c r="AJ144" s="1"/>
      <c r="AK144" s="1"/>
      <c r="AL144" s="1"/>
      <c r="AM144" s="1"/>
      <c r="AN144" s="1"/>
      <c r="AO144" s="1"/>
      <c r="AP144" s="1"/>
      <c r="AQ144" s="6" t="e">
        <v>#N/A</v>
      </c>
      <c r="AR144" s="7" t="e">
        <v>#N/A</v>
      </c>
      <c r="AS144" s="8">
        <v>0</v>
      </c>
      <c r="AT144" s="8"/>
      <c r="AU144" s="2"/>
      <c r="AV144" s="2"/>
      <c r="AW144" s="1"/>
      <c r="AX144" s="1"/>
    </row>
    <row r="145" spans="1:50" ht="84" customHeight="1" x14ac:dyDescent="0.25">
      <c r="A145" s="34" t="s">
        <v>612</v>
      </c>
      <c r="B145" s="1" t="s">
        <v>613</v>
      </c>
      <c r="C145" s="16" t="s">
        <v>614</v>
      </c>
      <c r="D145" s="1" t="s">
        <v>187</v>
      </c>
      <c r="E145" s="38">
        <v>110</v>
      </c>
      <c r="F145" s="40">
        <v>40387215</v>
      </c>
      <c r="G145" s="40">
        <v>11014695</v>
      </c>
      <c r="H145" s="38" t="s">
        <v>44</v>
      </c>
      <c r="I145" s="40">
        <v>0</v>
      </c>
      <c r="J145" s="8">
        <f t="shared" si="14"/>
        <v>40387215</v>
      </c>
      <c r="K145" s="14" t="s">
        <v>615</v>
      </c>
      <c r="L145" s="14" t="str">
        <f>K145</f>
        <v xml:space="preserve">JENNY ROCIO GOMEZ GUALDRON </v>
      </c>
      <c r="M145" s="2">
        <f>J145</f>
        <v>40387215</v>
      </c>
      <c r="N145" s="2" t="str">
        <f>D145</f>
        <v xml:space="preserve">1.1 Dias </v>
      </c>
      <c r="O145" s="17">
        <f>E145</f>
        <v>110</v>
      </c>
      <c r="P145" s="8"/>
      <c r="Q145" s="2"/>
      <c r="R145" s="1"/>
      <c r="S145" s="1"/>
      <c r="T145" s="1"/>
      <c r="U145" s="1"/>
      <c r="V145" s="18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2"/>
      <c r="AH145" s="3"/>
      <c r="AI145" s="1"/>
      <c r="AJ145" s="1"/>
      <c r="AK145" s="1"/>
      <c r="AL145" s="1"/>
      <c r="AM145" s="1"/>
      <c r="AN145" s="1"/>
      <c r="AO145" s="1"/>
      <c r="AP145" s="1"/>
      <c r="AQ145" s="6" t="e">
        <v>#N/A</v>
      </c>
      <c r="AR145" s="7" t="e">
        <v>#N/A</v>
      </c>
      <c r="AS145" s="8">
        <v>0</v>
      </c>
      <c r="AT145" s="8"/>
      <c r="AU145" s="2"/>
      <c r="AV145" s="2"/>
      <c r="AW145" s="1"/>
      <c r="AX145" s="1"/>
    </row>
    <row r="146" spans="1:50" ht="96" customHeight="1" x14ac:dyDescent="0.25">
      <c r="A146" s="34" t="s">
        <v>616</v>
      </c>
      <c r="B146" s="1" t="s">
        <v>617</v>
      </c>
      <c r="C146" s="16" t="s">
        <v>618</v>
      </c>
      <c r="D146" s="1" t="s">
        <v>48</v>
      </c>
      <c r="E146" s="38">
        <v>18</v>
      </c>
      <c r="F146" s="8">
        <v>0</v>
      </c>
      <c r="G146" s="8">
        <v>0</v>
      </c>
      <c r="H146" s="12" t="s">
        <v>44</v>
      </c>
      <c r="I146" s="8">
        <v>0</v>
      </c>
      <c r="J146" s="8">
        <f t="shared" si="14"/>
        <v>0</v>
      </c>
      <c r="K146" s="14" t="s">
        <v>619</v>
      </c>
      <c r="L146" s="14" t="str">
        <f>K146</f>
        <v xml:space="preserve">JARGU S.A </v>
      </c>
      <c r="M146" s="2">
        <f>J146</f>
        <v>0</v>
      </c>
      <c r="N146" s="2" t="str">
        <f>D146</f>
        <v>2 2. Meses</v>
      </c>
      <c r="O146" s="17">
        <f>E146</f>
        <v>18</v>
      </c>
      <c r="P146" s="8"/>
      <c r="Q146" s="2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2"/>
      <c r="AH146" s="3"/>
      <c r="AI146" s="4"/>
      <c r="AJ146" s="1"/>
      <c r="AK146" s="1"/>
      <c r="AL146" s="1"/>
      <c r="AM146" s="1"/>
      <c r="AN146" s="1"/>
      <c r="AO146" s="1"/>
      <c r="AP146" s="1"/>
      <c r="AQ146" s="1"/>
      <c r="AR146" s="12"/>
      <c r="AS146" s="8"/>
      <c r="AT146" s="8"/>
      <c r="AU146" s="2"/>
      <c r="AV146" s="2"/>
      <c r="AW146" s="1"/>
      <c r="AX146" s="1"/>
    </row>
    <row r="147" spans="1:50" ht="84" customHeight="1" x14ac:dyDescent="0.25">
      <c r="A147" s="34" t="s">
        <v>620</v>
      </c>
      <c r="B147" s="1" t="s">
        <v>621</v>
      </c>
      <c r="C147" s="16" t="s">
        <v>622</v>
      </c>
      <c r="D147" s="1" t="s">
        <v>48</v>
      </c>
      <c r="E147" s="38">
        <v>6</v>
      </c>
      <c r="F147" s="8">
        <v>15448839</v>
      </c>
      <c r="G147" s="8">
        <v>0</v>
      </c>
      <c r="H147" s="12" t="s">
        <v>44</v>
      </c>
      <c r="I147" s="8">
        <v>0</v>
      </c>
      <c r="J147" s="8">
        <f t="shared" si="14"/>
        <v>15448839</v>
      </c>
      <c r="K147" s="14" t="s">
        <v>623</v>
      </c>
      <c r="L147" s="14" t="str">
        <f>K147</f>
        <v>EYM COMPANY SAS</v>
      </c>
      <c r="M147" s="2">
        <f>J147</f>
        <v>15448839</v>
      </c>
      <c r="N147" s="2" t="str">
        <f>D147</f>
        <v>2 2. Meses</v>
      </c>
      <c r="O147" s="17">
        <f>E147</f>
        <v>6</v>
      </c>
      <c r="P147" s="8"/>
      <c r="Q147" s="2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2"/>
      <c r="AH147" s="3"/>
      <c r="AI147" s="10"/>
      <c r="AJ147" s="1"/>
      <c r="AK147" s="1"/>
      <c r="AL147" s="1"/>
      <c r="AM147" s="1"/>
      <c r="AN147" s="1"/>
      <c r="AO147" s="1"/>
      <c r="AP147" s="1"/>
      <c r="AQ147" s="1"/>
      <c r="AR147" s="12"/>
      <c r="AS147" s="8"/>
      <c r="AT147" s="8"/>
      <c r="AU147" s="2"/>
      <c r="AV147" s="2"/>
      <c r="AW147" s="1"/>
      <c r="AX147" s="1"/>
    </row>
    <row r="148" spans="1:50" ht="72" customHeight="1" x14ac:dyDescent="0.25">
      <c r="A148" s="34" t="s">
        <v>624</v>
      </c>
      <c r="B148" s="1" t="s">
        <v>625</v>
      </c>
      <c r="C148" s="16" t="s">
        <v>626</v>
      </c>
      <c r="D148" s="1" t="s">
        <v>48</v>
      </c>
      <c r="E148" s="38">
        <v>3</v>
      </c>
      <c r="F148" s="8">
        <v>33044085</v>
      </c>
      <c r="G148" s="8">
        <v>11014695</v>
      </c>
      <c r="H148" s="12" t="s">
        <v>58</v>
      </c>
      <c r="I148" s="8">
        <v>0</v>
      </c>
      <c r="J148" s="8">
        <f t="shared" si="14"/>
        <v>33044085</v>
      </c>
      <c r="K148" s="14" t="s">
        <v>627</v>
      </c>
      <c r="L148" s="14" t="str">
        <f>K148</f>
        <v xml:space="preserve">DAVID SALAZAR OCHOA </v>
      </c>
      <c r="M148" s="2">
        <f>J148</f>
        <v>33044085</v>
      </c>
      <c r="N148" s="2" t="str">
        <f>D148</f>
        <v>2 2. Meses</v>
      </c>
      <c r="O148" s="17">
        <f>E148</f>
        <v>3</v>
      </c>
      <c r="P148" s="8"/>
      <c r="Q148" s="2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2"/>
      <c r="AH148" s="3"/>
      <c r="AI148" s="10"/>
      <c r="AJ148" s="1"/>
      <c r="AK148" s="1"/>
      <c r="AL148" s="1"/>
      <c r="AM148" s="1"/>
      <c r="AN148" s="1"/>
      <c r="AO148" s="1"/>
      <c r="AP148" s="1"/>
      <c r="AQ148" s="1"/>
      <c r="AR148" s="12"/>
      <c r="AS148" s="8"/>
      <c r="AT148" s="8"/>
      <c r="AU148" s="2"/>
      <c r="AV148" s="2"/>
      <c r="AW148" s="1"/>
      <c r="AX148" s="1"/>
    </row>
    <row r="149" spans="1:50" ht="78" customHeight="1" x14ac:dyDescent="0.25">
      <c r="A149" s="34" t="s">
        <v>628</v>
      </c>
      <c r="B149" s="1" t="s">
        <v>629</v>
      </c>
      <c r="C149" s="16" t="s">
        <v>630</v>
      </c>
      <c r="D149" s="1" t="s">
        <v>187</v>
      </c>
      <c r="E149" s="38">
        <v>100</v>
      </c>
      <c r="F149" s="8">
        <v>7343130</v>
      </c>
      <c r="G149" s="8">
        <v>2202939</v>
      </c>
      <c r="H149" s="12" t="s">
        <v>58</v>
      </c>
      <c r="I149" s="8">
        <v>0</v>
      </c>
      <c r="J149" s="8">
        <f t="shared" si="14"/>
        <v>7343130</v>
      </c>
      <c r="K149" s="14" t="s">
        <v>631</v>
      </c>
      <c r="L149" s="14" t="str">
        <f>K149</f>
        <v xml:space="preserve">VILMA LORENA CAMACHO SANCHEZ </v>
      </c>
      <c r="M149" s="2">
        <f>J149</f>
        <v>7343130</v>
      </c>
      <c r="N149" s="2" t="str">
        <f>D149</f>
        <v xml:space="preserve">1.1 Dias </v>
      </c>
      <c r="O149" s="17">
        <f>E149</f>
        <v>100</v>
      </c>
      <c r="P149" s="8"/>
      <c r="Q149" s="2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2"/>
      <c r="AH149" s="3"/>
      <c r="AI149" s="11"/>
      <c r="AJ149" s="1"/>
      <c r="AK149" s="1"/>
      <c r="AL149" s="1"/>
      <c r="AM149" s="1"/>
      <c r="AN149" s="1"/>
      <c r="AO149" s="1"/>
      <c r="AP149" s="1"/>
      <c r="AQ149" s="1"/>
      <c r="AR149" s="12"/>
      <c r="AS149" s="8"/>
      <c r="AT149" s="8"/>
      <c r="AU149" s="2"/>
      <c r="AV149" s="2"/>
      <c r="AW149" s="1"/>
      <c r="AX149" s="1"/>
    </row>
    <row r="150" spans="1:50" ht="84" customHeight="1" x14ac:dyDescent="0.25">
      <c r="A150" s="34" t="s">
        <v>632</v>
      </c>
      <c r="B150" s="1" t="s">
        <v>633</v>
      </c>
      <c r="C150" s="16" t="s">
        <v>634</v>
      </c>
      <c r="D150" s="1" t="s">
        <v>48</v>
      </c>
      <c r="E150" s="38">
        <v>3</v>
      </c>
      <c r="F150" s="8">
        <v>33044085</v>
      </c>
      <c r="G150" s="8">
        <v>11014695</v>
      </c>
      <c r="H150" s="12" t="s">
        <v>58</v>
      </c>
      <c r="I150" s="8">
        <v>0</v>
      </c>
      <c r="J150" s="8">
        <f t="shared" si="14"/>
        <v>33044085</v>
      </c>
      <c r="K150" s="14" t="s">
        <v>635</v>
      </c>
      <c r="L150" s="14" t="str">
        <f>K150</f>
        <v>PILAR ANDREA ORTEGA TORRES</v>
      </c>
      <c r="M150" s="2">
        <f>J150</f>
        <v>33044085</v>
      </c>
      <c r="N150" s="2" t="str">
        <f>D150</f>
        <v>2 2. Meses</v>
      </c>
      <c r="O150" s="17">
        <f>E150</f>
        <v>3</v>
      </c>
      <c r="P150" s="8"/>
      <c r="Q150" s="2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2"/>
      <c r="AH150" s="3"/>
      <c r="AI150" s="10"/>
      <c r="AJ150" s="1"/>
      <c r="AK150" s="1"/>
      <c r="AL150" s="1"/>
      <c r="AM150" s="1"/>
      <c r="AN150" s="1"/>
      <c r="AO150" s="1"/>
      <c r="AP150" s="1"/>
      <c r="AQ150" s="1"/>
      <c r="AR150" s="12"/>
      <c r="AS150" s="8"/>
      <c r="AT150" s="8"/>
      <c r="AU150" s="2"/>
      <c r="AV150" s="2"/>
      <c r="AW150" s="1"/>
      <c r="AX150" s="1"/>
    </row>
    <row r="151" spans="1:50" ht="84" customHeight="1" x14ac:dyDescent="0.25">
      <c r="A151" s="34" t="s">
        <v>636</v>
      </c>
      <c r="B151" s="1" t="s">
        <v>637</v>
      </c>
      <c r="C151" s="16" t="s">
        <v>638</v>
      </c>
      <c r="D151" s="1" t="s">
        <v>187</v>
      </c>
      <c r="E151" s="38">
        <v>5</v>
      </c>
      <c r="F151" s="8">
        <v>82565728</v>
      </c>
      <c r="G151" s="8" t="s">
        <v>58</v>
      </c>
      <c r="H151" s="12" t="s">
        <v>58</v>
      </c>
      <c r="I151" s="8">
        <v>0</v>
      </c>
      <c r="J151" s="8">
        <f t="shared" si="14"/>
        <v>82565728</v>
      </c>
      <c r="K151" s="14" t="s">
        <v>639</v>
      </c>
      <c r="L151" s="14" t="str">
        <f>K151</f>
        <v>UNIÓN TEMPORAL DE LICENCIAMIENTO 2021</v>
      </c>
      <c r="M151" s="2">
        <f>J151</f>
        <v>82565728</v>
      </c>
      <c r="N151" s="2" t="str">
        <f>D151</f>
        <v xml:space="preserve">1.1 Dias </v>
      </c>
      <c r="O151" s="17">
        <f>E151</f>
        <v>5</v>
      </c>
      <c r="P151" s="8"/>
      <c r="Q151" s="2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2"/>
      <c r="AH151" s="3"/>
      <c r="AI151" s="1"/>
      <c r="AJ151" s="1"/>
      <c r="AK151" s="1"/>
      <c r="AL151" s="1"/>
      <c r="AM151" s="1"/>
      <c r="AN151" s="1"/>
      <c r="AO151" s="1"/>
      <c r="AP151" s="1"/>
      <c r="AQ151" s="1"/>
      <c r="AR151" s="12"/>
      <c r="AS151" s="8"/>
      <c r="AT151" s="8"/>
      <c r="AU151" s="2"/>
      <c r="AV151" s="2"/>
      <c r="AW151" s="1"/>
      <c r="AX151" s="1"/>
    </row>
    <row r="152" spans="1:50" ht="84" customHeight="1" x14ac:dyDescent="0.25">
      <c r="A152" s="34" t="s">
        <v>640</v>
      </c>
      <c r="B152" s="1" t="s">
        <v>641</v>
      </c>
      <c r="C152" s="16" t="s">
        <v>642</v>
      </c>
      <c r="D152" s="1" t="s">
        <v>48</v>
      </c>
      <c r="E152" s="1">
        <v>3</v>
      </c>
      <c r="F152" s="8">
        <v>15420573</v>
      </c>
      <c r="G152" s="8">
        <v>5140191</v>
      </c>
      <c r="H152" s="12" t="s">
        <v>44</v>
      </c>
      <c r="I152" s="8">
        <v>0</v>
      </c>
      <c r="J152" s="8">
        <f t="shared" si="14"/>
        <v>15420573</v>
      </c>
      <c r="K152" s="14" t="s">
        <v>643</v>
      </c>
      <c r="L152" s="14" t="str">
        <f>K152</f>
        <v xml:space="preserve">ORLEY GARZON RAMIREZ </v>
      </c>
      <c r="M152" s="2">
        <f>J152</f>
        <v>15420573</v>
      </c>
      <c r="N152" s="2" t="str">
        <f>D152</f>
        <v>2 2. Meses</v>
      </c>
      <c r="O152" s="17">
        <f>E152</f>
        <v>3</v>
      </c>
      <c r="P152" s="8"/>
      <c r="Q152" s="2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2"/>
      <c r="AH152" s="3"/>
      <c r="AI152" s="1"/>
      <c r="AJ152" s="1"/>
      <c r="AK152" s="1"/>
      <c r="AL152" s="1"/>
      <c r="AM152" s="1"/>
      <c r="AN152" s="1"/>
      <c r="AO152" s="1"/>
      <c r="AP152" s="1"/>
      <c r="AQ152" s="1"/>
      <c r="AR152" s="12"/>
      <c r="AS152" s="8"/>
      <c r="AT152" s="8"/>
      <c r="AU152" s="2"/>
      <c r="AV152" s="2"/>
      <c r="AW152" s="1"/>
      <c r="AX152" s="1"/>
    </row>
    <row r="153" spans="1:50" ht="127.5" customHeight="1" x14ac:dyDescent="0.25">
      <c r="A153" s="34" t="s">
        <v>644</v>
      </c>
      <c r="B153" s="1" t="s">
        <v>645</v>
      </c>
      <c r="C153" s="16" t="s">
        <v>646</v>
      </c>
      <c r="D153" s="1" t="s">
        <v>48</v>
      </c>
      <c r="E153" s="1">
        <v>3</v>
      </c>
      <c r="F153" s="8">
        <v>22029390</v>
      </c>
      <c r="G153" s="8">
        <v>7343130</v>
      </c>
      <c r="H153" s="12" t="s">
        <v>58</v>
      </c>
      <c r="I153" s="8">
        <v>0</v>
      </c>
      <c r="J153" s="8">
        <f t="shared" si="14"/>
        <v>22029390</v>
      </c>
      <c r="K153" s="14" t="s">
        <v>647</v>
      </c>
      <c r="L153" s="14" t="str">
        <f>K153</f>
        <v>ADRIANA PAOLA RODRÍGUEZ SANDOVAL</v>
      </c>
      <c r="M153" s="2">
        <f>J153</f>
        <v>22029390</v>
      </c>
      <c r="N153" s="2" t="str">
        <f>D153</f>
        <v>2 2. Meses</v>
      </c>
      <c r="O153" s="17">
        <f>E153</f>
        <v>3</v>
      </c>
      <c r="P153" s="8"/>
      <c r="Q153" s="2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2"/>
      <c r="AH153" s="3"/>
      <c r="AI153" s="1"/>
      <c r="AJ153" s="1"/>
      <c r="AK153" s="1"/>
      <c r="AL153" s="1"/>
      <c r="AM153" s="1"/>
      <c r="AN153" s="1"/>
      <c r="AO153" s="1"/>
      <c r="AP153" s="1"/>
      <c r="AQ153" s="1"/>
      <c r="AR153" s="12"/>
      <c r="AS153" s="8"/>
      <c r="AT153" s="8"/>
      <c r="AU153" s="2"/>
      <c r="AV153" s="2"/>
      <c r="AW153" s="1"/>
      <c r="AX153" s="1"/>
    </row>
    <row r="154" spans="1:50" ht="84.75" customHeight="1" x14ac:dyDescent="0.25">
      <c r="A154" s="34" t="s">
        <v>648</v>
      </c>
      <c r="B154" s="1" t="s">
        <v>649</v>
      </c>
      <c r="C154" s="16" t="s">
        <v>650</v>
      </c>
      <c r="D154" s="1" t="s">
        <v>187</v>
      </c>
      <c r="E154" s="38">
        <v>75</v>
      </c>
      <c r="F154" s="8">
        <v>11014695</v>
      </c>
      <c r="G154" s="8">
        <v>4405878</v>
      </c>
      <c r="H154" s="12" t="s">
        <v>44</v>
      </c>
      <c r="I154" s="8">
        <v>0</v>
      </c>
      <c r="J154" s="8">
        <f t="shared" si="14"/>
        <v>11014695</v>
      </c>
      <c r="K154" s="14" t="s">
        <v>651</v>
      </c>
      <c r="L154" s="14" t="str">
        <f>K154</f>
        <v xml:space="preserve">ADRIANA DURAN CENTENO </v>
      </c>
      <c r="M154" s="2">
        <f>J154</f>
        <v>11014695</v>
      </c>
      <c r="N154" s="2" t="str">
        <f>D154</f>
        <v xml:space="preserve">1.1 Dias </v>
      </c>
      <c r="O154" s="17">
        <f>E154</f>
        <v>75</v>
      </c>
      <c r="P154" s="8"/>
      <c r="Q154" s="2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2"/>
      <c r="AH154" s="3"/>
      <c r="AI154" s="1"/>
      <c r="AJ154" s="1"/>
      <c r="AK154" s="1"/>
      <c r="AL154" s="1"/>
      <c r="AM154" s="1"/>
      <c r="AN154" s="1"/>
      <c r="AO154" s="1"/>
      <c r="AP154" s="1"/>
      <c r="AQ154" s="1"/>
      <c r="AR154" s="12"/>
      <c r="AS154" s="8"/>
      <c r="AT154" s="8"/>
      <c r="AU154" s="2"/>
      <c r="AV154" s="2"/>
      <c r="AW154" s="1"/>
      <c r="AX154" s="1"/>
    </row>
    <row r="155" spans="1:50" ht="15.75" customHeight="1" x14ac:dyDescent="0.25">
      <c r="A155" s="41"/>
      <c r="F155" s="43"/>
      <c r="G155" s="43"/>
      <c r="I155" s="43"/>
      <c r="K155" s="44"/>
      <c r="W155" s="42"/>
      <c r="X155" s="42"/>
      <c r="AQ155" s="42"/>
    </row>
    <row r="156" spans="1:50" ht="15.75" customHeight="1" x14ac:dyDescent="0.25">
      <c r="A156" s="41"/>
      <c r="F156" s="43"/>
      <c r="G156" s="43"/>
      <c r="I156" s="43"/>
      <c r="K156" s="44"/>
      <c r="W156" s="42"/>
      <c r="X156" s="42"/>
      <c r="AQ156" s="42"/>
    </row>
    <row r="157" spans="1:50" ht="15.75" customHeight="1" x14ac:dyDescent="0.25">
      <c r="A157" s="41"/>
      <c r="F157" s="43"/>
      <c r="G157" s="43"/>
      <c r="I157" s="43"/>
      <c r="K157" s="44"/>
      <c r="W157" s="42"/>
      <c r="X157" s="42"/>
      <c r="AQ157" s="42"/>
    </row>
    <row r="158" spans="1:50" ht="15.75" customHeight="1" x14ac:dyDescent="0.25">
      <c r="A158" s="41"/>
      <c r="F158" s="43"/>
      <c r="G158" s="43"/>
      <c r="I158" s="43"/>
      <c r="K158" s="44"/>
      <c r="W158" s="42"/>
      <c r="X158" s="42"/>
      <c r="AQ158" s="42"/>
    </row>
    <row r="159" spans="1:50" ht="15.75" customHeight="1" x14ac:dyDescent="0.25">
      <c r="A159" s="41"/>
      <c r="F159" s="43"/>
      <c r="G159" s="43"/>
      <c r="I159" s="43"/>
      <c r="K159" s="44"/>
      <c r="W159" s="42"/>
      <c r="X159" s="42"/>
      <c r="AQ159" s="42"/>
    </row>
    <row r="160" spans="1:50" ht="15.75" customHeight="1" x14ac:dyDescent="0.25">
      <c r="A160" s="41"/>
      <c r="F160" s="43"/>
      <c r="G160" s="43"/>
      <c r="I160" s="43"/>
      <c r="K160" s="44"/>
      <c r="W160" s="42"/>
      <c r="X160" s="42"/>
      <c r="AQ160" s="42"/>
    </row>
    <row r="161" spans="1:43" ht="15.75" customHeight="1" x14ac:dyDescent="0.25">
      <c r="A161" s="41"/>
      <c r="F161" s="43"/>
      <c r="G161" s="43"/>
      <c r="I161" s="43"/>
      <c r="K161" s="44"/>
      <c r="W161" s="42"/>
      <c r="X161" s="42"/>
      <c r="AQ161" s="42"/>
    </row>
    <row r="162" spans="1:43" ht="15.75" customHeight="1" x14ac:dyDescent="0.25">
      <c r="A162" s="41"/>
      <c r="F162" s="43"/>
      <c r="G162" s="43"/>
      <c r="I162" s="43"/>
      <c r="K162" s="44"/>
      <c r="W162" s="42"/>
      <c r="X162" s="42"/>
      <c r="AQ162" s="42"/>
    </row>
    <row r="163" spans="1:43" ht="15.75" customHeight="1" x14ac:dyDescent="0.25">
      <c r="A163" s="41"/>
      <c r="F163" s="43"/>
      <c r="G163" s="43"/>
      <c r="I163" s="43"/>
      <c r="K163" s="44"/>
      <c r="W163" s="42"/>
      <c r="X163" s="42"/>
      <c r="AQ163" s="42"/>
    </row>
    <row r="164" spans="1:43" ht="15.75" customHeight="1" x14ac:dyDescent="0.25">
      <c r="A164" s="41"/>
      <c r="F164" s="43"/>
      <c r="G164" s="43"/>
      <c r="I164" s="43"/>
      <c r="K164" s="44"/>
      <c r="W164" s="42"/>
      <c r="X164" s="42"/>
      <c r="AQ164" s="42"/>
    </row>
    <row r="165" spans="1:43" ht="15.75" customHeight="1" x14ac:dyDescent="0.25">
      <c r="A165" s="41"/>
      <c r="F165" s="43"/>
      <c r="G165" s="43"/>
      <c r="I165" s="43"/>
      <c r="K165" s="44"/>
      <c r="W165" s="42"/>
      <c r="X165" s="42"/>
      <c r="AQ165" s="42"/>
    </row>
    <row r="166" spans="1:43" ht="15.75" customHeight="1" x14ac:dyDescent="0.25">
      <c r="A166" s="41"/>
      <c r="F166" s="43"/>
      <c r="G166" s="43"/>
      <c r="I166" s="43"/>
      <c r="K166" s="44"/>
      <c r="W166" s="42"/>
      <c r="X166" s="42"/>
      <c r="AQ166" s="42"/>
    </row>
    <row r="167" spans="1:43" ht="15.75" customHeight="1" x14ac:dyDescent="0.25">
      <c r="A167" s="41"/>
      <c r="F167" s="43"/>
      <c r="G167" s="43"/>
      <c r="I167" s="43"/>
      <c r="K167" s="44"/>
      <c r="W167" s="42"/>
      <c r="X167" s="42"/>
      <c r="AQ167" s="42"/>
    </row>
    <row r="168" spans="1:43" ht="15.75" customHeight="1" x14ac:dyDescent="0.25">
      <c r="A168" s="41"/>
      <c r="F168" s="43"/>
      <c r="G168" s="43"/>
      <c r="I168" s="43"/>
      <c r="K168" s="44"/>
      <c r="W168" s="42"/>
      <c r="X168" s="42"/>
      <c r="AQ168" s="42"/>
    </row>
    <row r="169" spans="1:43" ht="15.75" customHeight="1" x14ac:dyDescent="0.25">
      <c r="A169" s="41"/>
      <c r="F169" s="43"/>
      <c r="G169" s="43"/>
      <c r="I169" s="43"/>
      <c r="K169" s="44"/>
      <c r="W169" s="42"/>
      <c r="X169" s="42"/>
      <c r="AQ169" s="42"/>
    </row>
    <row r="170" spans="1:43" ht="15.75" customHeight="1" x14ac:dyDescent="0.25">
      <c r="A170" s="41"/>
      <c r="F170" s="43"/>
      <c r="G170" s="43"/>
      <c r="I170" s="43"/>
      <c r="K170" s="44"/>
      <c r="W170" s="42"/>
      <c r="X170" s="42"/>
      <c r="AQ170" s="42"/>
    </row>
    <row r="171" spans="1:43" ht="15.75" customHeight="1" x14ac:dyDescent="0.25">
      <c r="A171" s="41"/>
      <c r="F171" s="43"/>
      <c r="G171" s="43"/>
      <c r="I171" s="43"/>
      <c r="K171" s="44"/>
      <c r="W171" s="42"/>
      <c r="X171" s="42"/>
      <c r="AQ171" s="42"/>
    </row>
    <row r="172" spans="1:43" ht="15.75" customHeight="1" x14ac:dyDescent="0.25">
      <c r="A172" s="41"/>
      <c r="F172" s="43"/>
      <c r="G172" s="43"/>
      <c r="I172" s="43"/>
      <c r="K172" s="44"/>
      <c r="W172" s="42"/>
      <c r="X172" s="42"/>
      <c r="AQ172" s="42"/>
    </row>
    <row r="173" spans="1:43" ht="15.75" customHeight="1" x14ac:dyDescent="0.25">
      <c r="A173" s="41"/>
      <c r="F173" s="43"/>
      <c r="G173" s="43"/>
      <c r="I173" s="43"/>
      <c r="K173" s="44"/>
      <c r="W173" s="42"/>
      <c r="X173" s="42"/>
      <c r="AQ173" s="42"/>
    </row>
    <row r="174" spans="1:43" ht="15.75" customHeight="1" x14ac:dyDescent="0.25">
      <c r="A174" s="41"/>
      <c r="F174" s="43"/>
      <c r="G174" s="43"/>
      <c r="I174" s="43"/>
      <c r="K174" s="44"/>
      <c r="W174" s="42"/>
      <c r="X174" s="42"/>
      <c r="AQ174" s="42"/>
    </row>
    <row r="175" spans="1:43" ht="15.75" customHeight="1" x14ac:dyDescent="0.25">
      <c r="A175" s="41"/>
      <c r="F175" s="43"/>
      <c r="G175" s="43"/>
      <c r="I175" s="43"/>
      <c r="K175" s="44"/>
      <c r="W175" s="42"/>
      <c r="X175" s="42"/>
      <c r="AQ175" s="42"/>
    </row>
    <row r="176" spans="1:43" ht="15.75" customHeight="1" x14ac:dyDescent="0.25">
      <c r="A176" s="41"/>
      <c r="F176" s="43"/>
      <c r="G176" s="43"/>
      <c r="I176" s="43"/>
      <c r="K176" s="44"/>
      <c r="W176" s="42"/>
      <c r="X176" s="42"/>
      <c r="AQ176" s="42"/>
    </row>
    <row r="177" spans="1:43" ht="15.75" customHeight="1" x14ac:dyDescent="0.25">
      <c r="A177" s="41"/>
      <c r="F177" s="43"/>
      <c r="G177" s="43"/>
      <c r="I177" s="43"/>
      <c r="K177" s="44"/>
      <c r="W177" s="42"/>
      <c r="X177" s="42"/>
      <c r="AQ177" s="42"/>
    </row>
    <row r="178" spans="1:43" ht="15.75" customHeight="1" x14ac:dyDescent="0.25">
      <c r="A178" s="41"/>
      <c r="F178" s="43"/>
      <c r="G178" s="43"/>
      <c r="I178" s="43"/>
      <c r="K178" s="44"/>
      <c r="W178" s="42"/>
      <c r="X178" s="42"/>
      <c r="AQ178" s="42"/>
    </row>
    <row r="179" spans="1:43" ht="15.75" customHeight="1" x14ac:dyDescent="0.25">
      <c r="A179" s="41"/>
      <c r="F179" s="43"/>
      <c r="G179" s="43"/>
      <c r="I179" s="43"/>
      <c r="K179" s="44"/>
      <c r="W179" s="42"/>
      <c r="X179" s="42"/>
      <c r="AQ179" s="42"/>
    </row>
    <row r="180" spans="1:43" ht="15.75" customHeight="1" x14ac:dyDescent="0.25">
      <c r="A180" s="41"/>
      <c r="F180" s="43"/>
      <c r="G180" s="43"/>
      <c r="I180" s="43"/>
      <c r="K180" s="44"/>
      <c r="W180" s="42"/>
      <c r="X180" s="42"/>
      <c r="AQ180" s="42"/>
    </row>
    <row r="181" spans="1:43" ht="15.75" customHeight="1" x14ac:dyDescent="0.25">
      <c r="A181" s="41"/>
      <c r="F181" s="43"/>
      <c r="G181" s="43"/>
      <c r="I181" s="43"/>
      <c r="K181" s="44"/>
      <c r="W181" s="42"/>
      <c r="X181" s="42"/>
      <c r="AQ181" s="42"/>
    </row>
    <row r="182" spans="1:43" ht="15.75" customHeight="1" x14ac:dyDescent="0.25">
      <c r="A182" s="41"/>
      <c r="F182" s="43"/>
      <c r="G182" s="43"/>
      <c r="I182" s="43"/>
      <c r="K182" s="44"/>
      <c r="W182" s="42"/>
      <c r="X182" s="42"/>
      <c r="AQ182" s="42"/>
    </row>
    <row r="183" spans="1:43" ht="15.75" customHeight="1" x14ac:dyDescent="0.25">
      <c r="A183" s="41"/>
      <c r="F183" s="43"/>
      <c r="G183" s="43"/>
      <c r="I183" s="43"/>
      <c r="K183" s="44"/>
      <c r="W183" s="42"/>
      <c r="X183" s="42"/>
      <c r="AQ183" s="42"/>
    </row>
    <row r="184" spans="1:43" ht="15.75" customHeight="1" x14ac:dyDescent="0.25">
      <c r="A184" s="41"/>
      <c r="F184" s="43"/>
      <c r="G184" s="43"/>
      <c r="I184" s="43"/>
      <c r="K184" s="44"/>
      <c r="W184" s="42"/>
      <c r="X184" s="42"/>
      <c r="AQ184" s="42"/>
    </row>
    <row r="185" spans="1:43" ht="15.75" customHeight="1" x14ac:dyDescent="0.25">
      <c r="A185" s="41"/>
      <c r="F185" s="43"/>
      <c r="G185" s="43"/>
      <c r="I185" s="43"/>
      <c r="K185" s="44"/>
      <c r="W185" s="42"/>
      <c r="X185" s="42"/>
      <c r="AQ185" s="42"/>
    </row>
    <row r="186" spans="1:43" ht="15.75" customHeight="1" x14ac:dyDescent="0.25">
      <c r="A186" s="41"/>
      <c r="F186" s="43"/>
      <c r="G186" s="43"/>
      <c r="I186" s="43"/>
      <c r="K186" s="44"/>
      <c r="W186" s="42"/>
      <c r="X186" s="42"/>
      <c r="AQ186" s="42"/>
    </row>
    <row r="187" spans="1:43" ht="15.75" customHeight="1" x14ac:dyDescent="0.25">
      <c r="A187" s="41"/>
      <c r="F187" s="43"/>
      <c r="G187" s="43"/>
      <c r="I187" s="43"/>
      <c r="K187" s="44"/>
      <c r="W187" s="42"/>
      <c r="X187" s="42"/>
      <c r="AQ187" s="42"/>
    </row>
    <row r="188" spans="1:43" ht="15.75" customHeight="1" x14ac:dyDescent="0.25">
      <c r="A188" s="41"/>
      <c r="F188" s="43"/>
      <c r="G188" s="43"/>
      <c r="I188" s="43"/>
      <c r="K188" s="44"/>
      <c r="W188" s="42"/>
      <c r="X188" s="42"/>
      <c r="AQ188" s="42"/>
    </row>
    <row r="189" spans="1:43" ht="15.75" customHeight="1" x14ac:dyDescent="0.25">
      <c r="A189" s="41"/>
      <c r="F189" s="43"/>
      <c r="G189" s="43"/>
      <c r="I189" s="43"/>
      <c r="K189" s="44"/>
      <c r="W189" s="42"/>
      <c r="X189" s="42"/>
      <c r="AQ189" s="42"/>
    </row>
    <row r="190" spans="1:43" ht="15.75" customHeight="1" x14ac:dyDescent="0.25">
      <c r="A190" s="41"/>
      <c r="F190" s="43"/>
      <c r="G190" s="43"/>
      <c r="I190" s="43"/>
      <c r="K190" s="44"/>
      <c r="W190" s="42"/>
      <c r="X190" s="42"/>
      <c r="AQ190" s="42"/>
    </row>
    <row r="191" spans="1:43" ht="15.75" customHeight="1" x14ac:dyDescent="0.25">
      <c r="A191" s="41"/>
      <c r="F191" s="43"/>
      <c r="G191" s="43"/>
      <c r="I191" s="43"/>
      <c r="K191" s="44"/>
      <c r="W191" s="42"/>
      <c r="X191" s="42"/>
      <c r="AQ191" s="42"/>
    </row>
    <row r="192" spans="1:43" ht="15.75" customHeight="1" x14ac:dyDescent="0.25">
      <c r="A192" s="41"/>
      <c r="F192" s="43"/>
      <c r="G192" s="43"/>
      <c r="I192" s="43"/>
      <c r="K192" s="44"/>
      <c r="W192" s="42"/>
      <c r="X192" s="42"/>
      <c r="AQ192" s="42"/>
    </row>
    <row r="193" spans="1:43" ht="15.75" customHeight="1" x14ac:dyDescent="0.25">
      <c r="A193" s="41"/>
      <c r="F193" s="43"/>
      <c r="G193" s="43"/>
      <c r="I193" s="43"/>
      <c r="K193" s="44"/>
      <c r="W193" s="42"/>
      <c r="X193" s="42"/>
      <c r="AQ193" s="42"/>
    </row>
    <row r="194" spans="1:43" ht="15.75" customHeight="1" x14ac:dyDescent="0.25">
      <c r="A194" s="41"/>
      <c r="F194" s="43"/>
      <c r="G194" s="43"/>
      <c r="I194" s="43"/>
      <c r="K194" s="44"/>
      <c r="W194" s="42"/>
      <c r="X194" s="42"/>
      <c r="AQ194" s="42"/>
    </row>
    <row r="195" spans="1:43" ht="15.75" customHeight="1" x14ac:dyDescent="0.25">
      <c r="A195" s="41"/>
      <c r="F195" s="43"/>
      <c r="G195" s="43"/>
      <c r="I195" s="43"/>
      <c r="K195" s="44"/>
      <c r="W195" s="42"/>
      <c r="X195" s="42"/>
      <c r="AQ195" s="42"/>
    </row>
    <row r="196" spans="1:43" ht="15.75" customHeight="1" x14ac:dyDescent="0.25">
      <c r="A196" s="41"/>
      <c r="F196" s="43"/>
      <c r="G196" s="43"/>
      <c r="I196" s="43"/>
      <c r="K196" s="44"/>
      <c r="W196" s="42"/>
      <c r="X196" s="42"/>
      <c r="AQ196" s="42"/>
    </row>
    <row r="197" spans="1:43" ht="15.75" customHeight="1" x14ac:dyDescent="0.25">
      <c r="A197" s="41"/>
      <c r="F197" s="43"/>
      <c r="G197" s="43"/>
      <c r="I197" s="43"/>
      <c r="K197" s="44"/>
      <c r="W197" s="42"/>
      <c r="X197" s="42"/>
      <c r="AQ197" s="42"/>
    </row>
    <row r="198" spans="1:43" ht="15.75" customHeight="1" x14ac:dyDescent="0.25">
      <c r="A198" s="41"/>
      <c r="F198" s="43"/>
      <c r="G198" s="43"/>
      <c r="I198" s="43"/>
      <c r="K198" s="44"/>
      <c r="W198" s="42"/>
      <c r="X198" s="42"/>
      <c r="AQ198" s="42"/>
    </row>
    <row r="199" spans="1:43" ht="15.75" customHeight="1" x14ac:dyDescent="0.25">
      <c r="A199" s="41"/>
      <c r="F199" s="43"/>
      <c r="G199" s="43"/>
      <c r="I199" s="43"/>
      <c r="K199" s="44"/>
      <c r="W199" s="42"/>
      <c r="X199" s="42"/>
      <c r="AQ199" s="42"/>
    </row>
    <row r="200" spans="1:43" ht="15.75" customHeight="1" x14ac:dyDescent="0.25">
      <c r="A200" s="41"/>
      <c r="F200" s="43"/>
      <c r="G200" s="43"/>
      <c r="I200" s="43"/>
      <c r="K200" s="44"/>
      <c r="W200" s="42"/>
      <c r="X200" s="42"/>
      <c r="AQ200" s="42"/>
    </row>
    <row r="201" spans="1:43" ht="15.75" customHeight="1" x14ac:dyDescent="0.25">
      <c r="A201" s="41"/>
      <c r="F201" s="43"/>
      <c r="G201" s="43"/>
      <c r="I201" s="43"/>
      <c r="K201" s="44"/>
      <c r="W201" s="42"/>
      <c r="X201" s="42"/>
      <c r="AQ201" s="42"/>
    </row>
    <row r="202" spans="1:43" ht="15.75" customHeight="1" x14ac:dyDescent="0.25">
      <c r="A202" s="41"/>
      <c r="F202" s="43"/>
      <c r="G202" s="43"/>
      <c r="I202" s="43"/>
      <c r="K202" s="44"/>
      <c r="W202" s="42"/>
      <c r="X202" s="42"/>
      <c r="AQ202" s="42"/>
    </row>
    <row r="203" spans="1:43" ht="15.75" customHeight="1" x14ac:dyDescent="0.25">
      <c r="A203" s="41"/>
      <c r="F203" s="43"/>
      <c r="G203" s="43"/>
      <c r="I203" s="43"/>
      <c r="K203" s="44"/>
      <c r="W203" s="42"/>
      <c r="X203" s="42"/>
      <c r="AQ203" s="42"/>
    </row>
    <row r="204" spans="1:43" ht="15.75" customHeight="1" x14ac:dyDescent="0.25">
      <c r="A204" s="41"/>
      <c r="F204" s="43"/>
      <c r="G204" s="43"/>
      <c r="I204" s="43"/>
      <c r="K204" s="44"/>
      <c r="W204" s="42"/>
      <c r="X204" s="42"/>
      <c r="AQ204" s="42"/>
    </row>
    <row r="205" spans="1:43" ht="15.75" customHeight="1" x14ac:dyDescent="0.25">
      <c r="A205" s="41"/>
      <c r="F205" s="43"/>
      <c r="G205" s="43"/>
      <c r="I205" s="43"/>
      <c r="K205" s="44"/>
      <c r="W205" s="42"/>
      <c r="X205" s="42"/>
      <c r="AQ205" s="42"/>
    </row>
    <row r="206" spans="1:43" ht="15.75" customHeight="1" x14ac:dyDescent="0.25">
      <c r="A206" s="41"/>
      <c r="F206" s="43"/>
      <c r="G206" s="43"/>
      <c r="I206" s="43"/>
      <c r="K206" s="44"/>
      <c r="W206" s="42"/>
      <c r="X206" s="42"/>
      <c r="AQ206" s="42"/>
    </row>
    <row r="207" spans="1:43" ht="15.75" customHeight="1" x14ac:dyDescent="0.25">
      <c r="A207" s="41"/>
      <c r="F207" s="43"/>
      <c r="G207" s="43"/>
      <c r="I207" s="43"/>
      <c r="K207" s="44"/>
      <c r="W207" s="42"/>
      <c r="X207" s="42"/>
      <c r="AQ207" s="42"/>
    </row>
    <row r="208" spans="1:43" ht="15.75" customHeight="1" x14ac:dyDescent="0.25">
      <c r="A208" s="41"/>
      <c r="F208" s="43"/>
      <c r="G208" s="43"/>
      <c r="I208" s="43"/>
      <c r="K208" s="44"/>
      <c r="W208" s="42"/>
      <c r="X208" s="42"/>
      <c r="AQ208" s="42"/>
    </row>
    <row r="209" spans="1:43" ht="15.75" customHeight="1" x14ac:dyDescent="0.25">
      <c r="A209" s="41"/>
      <c r="F209" s="43"/>
      <c r="G209" s="43"/>
      <c r="I209" s="43"/>
      <c r="K209" s="44"/>
      <c r="W209" s="42"/>
      <c r="X209" s="42"/>
      <c r="AQ209" s="42"/>
    </row>
    <row r="210" spans="1:43" ht="15.75" customHeight="1" x14ac:dyDescent="0.25">
      <c r="A210" s="41"/>
      <c r="F210" s="43"/>
      <c r="G210" s="43"/>
      <c r="I210" s="43"/>
      <c r="K210" s="44"/>
      <c r="W210" s="42"/>
      <c r="X210" s="42"/>
      <c r="AQ210" s="42"/>
    </row>
    <row r="211" spans="1:43" ht="15.75" customHeight="1" x14ac:dyDescent="0.25">
      <c r="A211" s="41"/>
      <c r="F211" s="43"/>
      <c r="G211" s="43"/>
      <c r="I211" s="43"/>
      <c r="K211" s="44"/>
      <c r="W211" s="42"/>
      <c r="X211" s="42"/>
      <c r="AQ211" s="42"/>
    </row>
    <row r="212" spans="1:43" ht="15.75" customHeight="1" x14ac:dyDescent="0.25">
      <c r="A212" s="41"/>
      <c r="F212" s="43"/>
      <c r="G212" s="43"/>
      <c r="I212" s="43"/>
      <c r="K212" s="44"/>
      <c r="W212" s="42"/>
      <c r="X212" s="42"/>
      <c r="AQ212" s="42"/>
    </row>
    <row r="213" spans="1:43" ht="15.75" customHeight="1" x14ac:dyDescent="0.25">
      <c r="A213" s="41"/>
      <c r="F213" s="43"/>
      <c r="G213" s="43"/>
      <c r="I213" s="43"/>
      <c r="K213" s="44"/>
      <c r="W213" s="42"/>
      <c r="X213" s="42"/>
      <c r="AQ213" s="42"/>
    </row>
    <row r="214" spans="1:43" ht="15.75" customHeight="1" x14ac:dyDescent="0.25">
      <c r="A214" s="41"/>
      <c r="F214" s="43"/>
      <c r="G214" s="43"/>
      <c r="I214" s="43"/>
      <c r="K214" s="44"/>
      <c r="W214" s="42"/>
      <c r="X214" s="42"/>
      <c r="AQ214" s="42"/>
    </row>
    <row r="215" spans="1:43" ht="15.75" customHeight="1" x14ac:dyDescent="0.25">
      <c r="A215" s="41"/>
      <c r="F215" s="43"/>
      <c r="G215" s="43"/>
      <c r="I215" s="43"/>
      <c r="K215" s="44"/>
      <c r="W215" s="42"/>
      <c r="X215" s="42"/>
      <c r="AQ215" s="42"/>
    </row>
    <row r="216" spans="1:43" ht="15.75" customHeight="1" x14ac:dyDescent="0.25">
      <c r="A216" s="41"/>
      <c r="F216" s="43"/>
      <c r="G216" s="43"/>
      <c r="I216" s="43"/>
      <c r="K216" s="44"/>
      <c r="W216" s="42"/>
      <c r="X216" s="42"/>
      <c r="AQ216" s="42"/>
    </row>
    <row r="217" spans="1:43" ht="15.75" customHeight="1" x14ac:dyDescent="0.25">
      <c r="A217" s="41"/>
      <c r="F217" s="43"/>
      <c r="G217" s="43"/>
      <c r="I217" s="43"/>
      <c r="K217" s="44"/>
      <c r="W217" s="42"/>
      <c r="X217" s="42"/>
      <c r="AQ217" s="42"/>
    </row>
    <row r="218" spans="1:43" ht="15.75" customHeight="1" x14ac:dyDescent="0.25">
      <c r="A218" s="41"/>
      <c r="F218" s="43"/>
      <c r="G218" s="43"/>
      <c r="I218" s="43"/>
      <c r="K218" s="44"/>
      <c r="W218" s="42"/>
      <c r="X218" s="42"/>
      <c r="AQ218" s="42"/>
    </row>
    <row r="219" spans="1:43" ht="15.75" customHeight="1" x14ac:dyDescent="0.25">
      <c r="A219" s="41"/>
      <c r="F219" s="43"/>
      <c r="G219" s="43"/>
      <c r="I219" s="43"/>
      <c r="K219" s="44"/>
      <c r="W219" s="42"/>
      <c r="X219" s="42"/>
      <c r="AQ219" s="42"/>
    </row>
    <row r="220" spans="1:43" ht="15.75" customHeight="1" x14ac:dyDescent="0.25">
      <c r="A220" s="41"/>
      <c r="F220" s="43"/>
      <c r="G220" s="43"/>
      <c r="I220" s="43"/>
      <c r="K220" s="44"/>
      <c r="W220" s="42"/>
      <c r="X220" s="42"/>
      <c r="AQ220" s="42"/>
    </row>
    <row r="221" spans="1:43" ht="15.75" customHeight="1" x14ac:dyDescent="0.25">
      <c r="A221" s="41"/>
      <c r="F221" s="43"/>
      <c r="G221" s="43"/>
      <c r="I221" s="43"/>
      <c r="K221" s="44"/>
      <c r="W221" s="42"/>
      <c r="X221" s="42"/>
      <c r="AQ221" s="42"/>
    </row>
    <row r="222" spans="1:43" ht="15.75" customHeight="1" x14ac:dyDescent="0.25">
      <c r="A222" s="41"/>
      <c r="F222" s="43"/>
      <c r="G222" s="43"/>
      <c r="I222" s="43"/>
      <c r="K222" s="44"/>
      <c r="W222" s="42"/>
      <c r="X222" s="42"/>
      <c r="AQ222" s="42"/>
    </row>
    <row r="223" spans="1:43" ht="15.75" customHeight="1" x14ac:dyDescent="0.25">
      <c r="A223" s="41"/>
      <c r="F223" s="43"/>
      <c r="G223" s="43"/>
      <c r="I223" s="43"/>
      <c r="K223" s="44"/>
      <c r="W223" s="42"/>
      <c r="X223" s="42"/>
      <c r="AQ223" s="42"/>
    </row>
    <row r="224" spans="1:43" ht="15.75" customHeight="1" x14ac:dyDescent="0.25">
      <c r="A224" s="41"/>
      <c r="F224" s="43"/>
      <c r="G224" s="43"/>
      <c r="I224" s="43"/>
      <c r="K224" s="44"/>
      <c r="W224" s="42"/>
      <c r="X224" s="42"/>
      <c r="AQ224" s="42"/>
    </row>
    <row r="225" spans="1:43" ht="15.75" customHeight="1" x14ac:dyDescent="0.25">
      <c r="A225" s="41"/>
      <c r="F225" s="43"/>
      <c r="G225" s="43"/>
      <c r="I225" s="43"/>
      <c r="K225" s="44"/>
      <c r="W225" s="42"/>
      <c r="X225" s="42"/>
      <c r="AQ225" s="42"/>
    </row>
    <row r="226" spans="1:43" ht="15.75" customHeight="1" x14ac:dyDescent="0.25">
      <c r="A226" s="41"/>
      <c r="F226" s="43"/>
      <c r="G226" s="43"/>
      <c r="I226" s="43"/>
      <c r="K226" s="44"/>
      <c r="W226" s="42"/>
      <c r="X226" s="42"/>
      <c r="AQ226" s="42"/>
    </row>
    <row r="227" spans="1:43" ht="15.75" customHeight="1" x14ac:dyDescent="0.25">
      <c r="A227" s="41"/>
      <c r="F227" s="43"/>
      <c r="G227" s="43"/>
      <c r="I227" s="43"/>
      <c r="K227" s="44"/>
      <c r="W227" s="42"/>
      <c r="X227" s="42"/>
      <c r="AQ227" s="42"/>
    </row>
    <row r="228" spans="1:43" ht="15.75" customHeight="1" x14ac:dyDescent="0.25">
      <c r="A228" s="41"/>
      <c r="F228" s="43"/>
      <c r="G228" s="43"/>
      <c r="I228" s="43"/>
      <c r="K228" s="44"/>
      <c r="W228" s="42"/>
      <c r="X228" s="42"/>
      <c r="AQ228" s="42"/>
    </row>
    <row r="229" spans="1:43" ht="15.75" customHeight="1" x14ac:dyDescent="0.25">
      <c r="A229" s="41"/>
      <c r="F229" s="43"/>
      <c r="G229" s="43"/>
      <c r="I229" s="43"/>
      <c r="K229" s="44"/>
      <c r="W229" s="42"/>
      <c r="X229" s="42"/>
      <c r="AQ229" s="42"/>
    </row>
    <row r="230" spans="1:43" ht="15.75" customHeight="1" x14ac:dyDescent="0.25">
      <c r="A230" s="41"/>
      <c r="F230" s="43"/>
      <c r="G230" s="43"/>
      <c r="I230" s="43"/>
      <c r="K230" s="44"/>
      <c r="W230" s="42"/>
      <c r="X230" s="42"/>
      <c r="AQ230" s="42"/>
    </row>
    <row r="231" spans="1:43" ht="15.75" customHeight="1" x14ac:dyDescent="0.25">
      <c r="A231" s="41"/>
      <c r="F231" s="43"/>
      <c r="G231" s="43"/>
      <c r="I231" s="43"/>
      <c r="K231" s="44"/>
      <c r="W231" s="42"/>
      <c r="X231" s="42"/>
      <c r="AQ231" s="42"/>
    </row>
    <row r="232" spans="1:43" ht="15.75" customHeight="1" x14ac:dyDescent="0.25">
      <c r="A232" s="41"/>
      <c r="F232" s="43"/>
      <c r="G232" s="43"/>
      <c r="I232" s="43"/>
      <c r="K232" s="44"/>
      <c r="W232" s="42"/>
      <c r="X232" s="42"/>
      <c r="AQ232" s="42"/>
    </row>
    <row r="233" spans="1:43" ht="15.75" customHeight="1" x14ac:dyDescent="0.25">
      <c r="A233" s="41"/>
      <c r="F233" s="43"/>
      <c r="G233" s="43"/>
      <c r="I233" s="43"/>
      <c r="K233" s="44"/>
      <c r="W233" s="42"/>
      <c r="X233" s="42"/>
      <c r="AQ233" s="42"/>
    </row>
    <row r="234" spans="1:43" ht="15.75" customHeight="1" x14ac:dyDescent="0.25">
      <c r="A234" s="41"/>
      <c r="F234" s="43"/>
      <c r="G234" s="43"/>
      <c r="I234" s="43"/>
      <c r="K234" s="44"/>
      <c r="W234" s="42"/>
      <c r="X234" s="42"/>
      <c r="AQ234" s="42"/>
    </row>
    <row r="235" spans="1:43" ht="15.75" customHeight="1" x14ac:dyDescent="0.25">
      <c r="A235" s="41"/>
      <c r="F235" s="43"/>
      <c r="G235" s="43"/>
      <c r="I235" s="43"/>
      <c r="K235" s="44"/>
      <c r="W235" s="42"/>
      <c r="X235" s="42"/>
      <c r="AQ235" s="42"/>
    </row>
    <row r="236" spans="1:43" ht="15.75" customHeight="1" x14ac:dyDescent="0.25">
      <c r="A236" s="41"/>
      <c r="F236" s="43"/>
      <c r="G236" s="43"/>
      <c r="I236" s="43"/>
      <c r="K236" s="44"/>
      <c r="W236" s="42"/>
      <c r="X236" s="42"/>
      <c r="AQ236" s="42"/>
    </row>
    <row r="237" spans="1:43" ht="15.75" customHeight="1" x14ac:dyDescent="0.25">
      <c r="A237" s="41"/>
      <c r="F237" s="43"/>
      <c r="G237" s="43"/>
      <c r="I237" s="43"/>
      <c r="K237" s="44"/>
      <c r="W237" s="42"/>
      <c r="X237" s="42"/>
      <c r="AQ237" s="42"/>
    </row>
    <row r="238" spans="1:43" ht="15.75" customHeight="1" x14ac:dyDescent="0.25">
      <c r="A238" s="41"/>
      <c r="F238" s="43"/>
      <c r="G238" s="43"/>
      <c r="I238" s="43"/>
      <c r="K238" s="44"/>
      <c r="W238" s="42"/>
      <c r="X238" s="42"/>
      <c r="AQ238" s="42"/>
    </row>
    <row r="239" spans="1:43" ht="15.75" customHeight="1" x14ac:dyDescent="0.25">
      <c r="A239" s="41"/>
      <c r="F239" s="43"/>
      <c r="G239" s="43"/>
      <c r="I239" s="43"/>
      <c r="K239" s="44"/>
      <c r="W239" s="42"/>
      <c r="X239" s="42"/>
      <c r="AQ239" s="42"/>
    </row>
    <row r="240" spans="1:43" ht="15.75" customHeight="1" x14ac:dyDescent="0.25">
      <c r="A240" s="41"/>
      <c r="F240" s="43"/>
      <c r="G240" s="43"/>
      <c r="I240" s="43"/>
      <c r="K240" s="44"/>
      <c r="W240" s="42"/>
      <c r="X240" s="42"/>
      <c r="AQ240" s="42"/>
    </row>
    <row r="241" spans="1:43" ht="15.75" customHeight="1" x14ac:dyDescent="0.25">
      <c r="A241" s="41"/>
      <c r="F241" s="43"/>
      <c r="G241" s="43"/>
      <c r="I241" s="43"/>
      <c r="K241" s="44"/>
      <c r="W241" s="42"/>
      <c r="X241" s="42"/>
      <c r="AQ241" s="42"/>
    </row>
    <row r="242" spans="1:43" ht="15.75" customHeight="1" x14ac:dyDescent="0.25">
      <c r="A242" s="41"/>
      <c r="F242" s="43"/>
      <c r="G242" s="43"/>
      <c r="I242" s="43"/>
      <c r="K242" s="44"/>
      <c r="W242" s="42"/>
      <c r="X242" s="42"/>
      <c r="AQ242" s="42"/>
    </row>
    <row r="243" spans="1:43" ht="15.75" customHeight="1" x14ac:dyDescent="0.25">
      <c r="A243" s="41"/>
      <c r="F243" s="43"/>
      <c r="G243" s="43"/>
      <c r="I243" s="43"/>
      <c r="K243" s="44"/>
      <c r="W243" s="42"/>
      <c r="X243" s="42"/>
      <c r="AQ243" s="42"/>
    </row>
    <row r="244" spans="1:43" ht="15.75" customHeight="1" x14ac:dyDescent="0.25">
      <c r="A244" s="41"/>
      <c r="F244" s="43"/>
      <c r="G244" s="43"/>
      <c r="I244" s="43"/>
      <c r="K244" s="44"/>
      <c r="W244" s="42"/>
      <c r="X244" s="42"/>
      <c r="AQ244" s="42"/>
    </row>
    <row r="245" spans="1:43" ht="15.75" customHeight="1" x14ac:dyDescent="0.25">
      <c r="A245" s="41"/>
      <c r="F245" s="43"/>
      <c r="G245" s="43"/>
      <c r="I245" s="43"/>
      <c r="K245" s="44"/>
      <c r="W245" s="42"/>
      <c r="X245" s="42"/>
      <c r="AQ245" s="42"/>
    </row>
    <row r="246" spans="1:43" ht="15.75" customHeight="1" x14ac:dyDescent="0.25">
      <c r="A246" s="41"/>
      <c r="F246" s="43"/>
      <c r="G246" s="43"/>
      <c r="I246" s="43"/>
      <c r="K246" s="44"/>
      <c r="W246" s="42"/>
      <c r="X246" s="42"/>
      <c r="AQ246" s="42"/>
    </row>
    <row r="247" spans="1:43" ht="15.75" customHeight="1" x14ac:dyDescent="0.25">
      <c r="A247" s="41"/>
      <c r="F247" s="43"/>
      <c r="G247" s="43"/>
      <c r="I247" s="43"/>
      <c r="K247" s="44"/>
      <c r="W247" s="42"/>
      <c r="X247" s="42"/>
      <c r="AQ247" s="42"/>
    </row>
    <row r="248" spans="1:43" ht="15.75" customHeight="1" x14ac:dyDescent="0.25">
      <c r="A248" s="41"/>
      <c r="F248" s="43"/>
      <c r="G248" s="43"/>
      <c r="I248" s="43"/>
      <c r="K248" s="44"/>
      <c r="W248" s="42"/>
      <c r="X248" s="42"/>
      <c r="AQ248" s="42"/>
    </row>
    <row r="249" spans="1:43" ht="15.75" customHeight="1" x14ac:dyDescent="0.25">
      <c r="A249" s="41"/>
      <c r="F249" s="43"/>
      <c r="G249" s="43"/>
      <c r="I249" s="43"/>
      <c r="K249" s="44"/>
      <c r="W249" s="42"/>
      <c r="X249" s="42"/>
      <c r="AQ249" s="42"/>
    </row>
    <row r="250" spans="1:43" ht="15.75" customHeight="1" x14ac:dyDescent="0.25">
      <c r="A250" s="41"/>
      <c r="F250" s="43"/>
      <c r="G250" s="43"/>
      <c r="I250" s="43"/>
      <c r="K250" s="44"/>
      <c r="W250" s="42"/>
      <c r="X250" s="42"/>
      <c r="AQ250" s="42"/>
    </row>
    <row r="251" spans="1:43" ht="15.75" customHeight="1" x14ac:dyDescent="0.25">
      <c r="A251" s="41"/>
      <c r="F251" s="43"/>
      <c r="G251" s="43"/>
      <c r="I251" s="43"/>
      <c r="K251" s="44"/>
      <c r="W251" s="42"/>
      <c r="X251" s="42"/>
      <c r="AQ251" s="42"/>
    </row>
    <row r="252" spans="1:43" ht="15.75" customHeight="1" x14ac:dyDescent="0.25">
      <c r="A252" s="41"/>
      <c r="F252" s="43"/>
      <c r="G252" s="43"/>
      <c r="I252" s="43"/>
      <c r="K252" s="44"/>
      <c r="W252" s="42"/>
      <c r="X252" s="42"/>
      <c r="AQ252" s="42"/>
    </row>
    <row r="253" spans="1:43" ht="15.75" customHeight="1" x14ac:dyDescent="0.25">
      <c r="A253" s="41"/>
      <c r="F253" s="43"/>
      <c r="G253" s="43"/>
      <c r="I253" s="43"/>
      <c r="K253" s="44"/>
      <c r="W253" s="42"/>
      <c r="X253" s="42"/>
      <c r="AQ253" s="42"/>
    </row>
    <row r="254" spans="1:43" ht="15.75" customHeight="1" x14ac:dyDescent="0.25">
      <c r="A254" s="41"/>
      <c r="F254" s="43"/>
      <c r="G254" s="43"/>
      <c r="I254" s="43"/>
      <c r="K254" s="44"/>
      <c r="W254" s="42"/>
      <c r="X254" s="42"/>
      <c r="AQ254" s="42"/>
    </row>
    <row r="255" spans="1:43" ht="15.75" customHeight="1" x14ac:dyDescent="0.25">
      <c r="A255" s="41"/>
      <c r="F255" s="43"/>
      <c r="G255" s="43"/>
      <c r="I255" s="43"/>
      <c r="K255" s="44"/>
      <c r="W255" s="42"/>
      <c r="X255" s="42"/>
      <c r="AQ255" s="42"/>
    </row>
    <row r="256" spans="1:43" ht="15.75" customHeight="1" x14ac:dyDescent="0.25">
      <c r="A256" s="41"/>
      <c r="F256" s="43"/>
      <c r="G256" s="43"/>
      <c r="I256" s="43"/>
      <c r="K256" s="44"/>
      <c r="W256" s="42"/>
      <c r="X256" s="42"/>
      <c r="AQ256" s="42"/>
    </row>
    <row r="257" spans="1:43" ht="15.75" customHeight="1" x14ac:dyDescent="0.25">
      <c r="A257" s="41"/>
      <c r="F257" s="43"/>
      <c r="G257" s="43"/>
      <c r="I257" s="43"/>
      <c r="K257" s="44"/>
      <c r="W257" s="42"/>
      <c r="X257" s="42"/>
      <c r="AQ257" s="42"/>
    </row>
    <row r="258" spans="1:43" ht="15.75" customHeight="1" x14ac:dyDescent="0.25">
      <c r="A258" s="41"/>
      <c r="F258" s="43"/>
      <c r="G258" s="43"/>
      <c r="I258" s="43"/>
      <c r="K258" s="44"/>
      <c r="W258" s="42"/>
      <c r="X258" s="42"/>
      <c r="AQ258" s="42"/>
    </row>
    <row r="259" spans="1:43" ht="15.75" customHeight="1" x14ac:dyDescent="0.25">
      <c r="A259" s="41"/>
      <c r="F259" s="43"/>
      <c r="G259" s="43"/>
      <c r="I259" s="43"/>
      <c r="K259" s="44"/>
      <c r="W259" s="42"/>
      <c r="X259" s="42"/>
      <c r="AQ259" s="42"/>
    </row>
    <row r="260" spans="1:43" ht="15.75" customHeight="1" x14ac:dyDescent="0.25">
      <c r="A260" s="41"/>
      <c r="F260" s="43"/>
      <c r="G260" s="43"/>
      <c r="I260" s="43"/>
      <c r="K260" s="44"/>
      <c r="W260" s="42"/>
      <c r="X260" s="42"/>
      <c r="AQ260" s="42"/>
    </row>
    <row r="261" spans="1:43" ht="15.75" customHeight="1" x14ac:dyDescent="0.25">
      <c r="A261" s="41"/>
      <c r="F261" s="43"/>
      <c r="G261" s="43"/>
      <c r="I261" s="43"/>
      <c r="K261" s="44"/>
      <c r="W261" s="42"/>
      <c r="X261" s="42"/>
      <c r="AQ261" s="42"/>
    </row>
    <row r="262" spans="1:43" ht="15.75" customHeight="1" x14ac:dyDescent="0.25">
      <c r="A262" s="41"/>
      <c r="F262" s="43"/>
      <c r="G262" s="43"/>
      <c r="I262" s="43"/>
      <c r="K262" s="44"/>
      <c r="W262" s="42"/>
      <c r="X262" s="42"/>
      <c r="AQ262" s="42"/>
    </row>
    <row r="263" spans="1:43" ht="15.75" customHeight="1" x14ac:dyDescent="0.25">
      <c r="A263" s="41"/>
      <c r="F263" s="43"/>
      <c r="G263" s="43"/>
      <c r="I263" s="43"/>
      <c r="K263" s="44"/>
      <c r="W263" s="42"/>
      <c r="X263" s="42"/>
      <c r="AQ263" s="42"/>
    </row>
    <row r="264" spans="1:43" ht="15.75" customHeight="1" x14ac:dyDescent="0.25">
      <c r="A264" s="41"/>
      <c r="F264" s="43"/>
      <c r="G264" s="43"/>
      <c r="I264" s="43"/>
      <c r="K264" s="44"/>
      <c r="W264" s="42"/>
      <c r="X264" s="42"/>
      <c r="AQ264" s="42"/>
    </row>
    <row r="265" spans="1:43" ht="15.75" customHeight="1" x14ac:dyDescent="0.25">
      <c r="A265" s="41"/>
      <c r="F265" s="43"/>
      <c r="G265" s="43"/>
      <c r="I265" s="43"/>
      <c r="K265" s="44"/>
      <c r="W265" s="42"/>
      <c r="X265" s="42"/>
      <c r="AQ265" s="42"/>
    </row>
    <row r="266" spans="1:43" ht="15.75" customHeight="1" x14ac:dyDescent="0.25">
      <c r="A266" s="41"/>
      <c r="F266" s="43"/>
      <c r="G266" s="43"/>
      <c r="I266" s="43"/>
      <c r="K266" s="44"/>
      <c r="W266" s="42"/>
      <c r="X266" s="42"/>
      <c r="AQ266" s="42"/>
    </row>
    <row r="267" spans="1:43" ht="15.75" customHeight="1" x14ac:dyDescent="0.25">
      <c r="A267" s="41"/>
      <c r="F267" s="43"/>
      <c r="G267" s="43"/>
      <c r="I267" s="43"/>
      <c r="K267" s="44"/>
      <c r="W267" s="42"/>
      <c r="X267" s="42"/>
      <c r="AQ267" s="42"/>
    </row>
    <row r="268" spans="1:43" ht="15.75" customHeight="1" x14ac:dyDescent="0.25">
      <c r="A268" s="41"/>
      <c r="F268" s="43"/>
      <c r="G268" s="43"/>
      <c r="I268" s="43"/>
      <c r="K268" s="44"/>
      <c r="W268" s="42"/>
      <c r="X268" s="42"/>
      <c r="AQ268" s="42"/>
    </row>
    <row r="269" spans="1:43" ht="15.75" customHeight="1" x14ac:dyDescent="0.25">
      <c r="A269" s="41"/>
      <c r="F269" s="43"/>
      <c r="G269" s="43"/>
      <c r="I269" s="43"/>
      <c r="K269" s="44"/>
      <c r="W269" s="42"/>
      <c r="X269" s="42"/>
      <c r="AQ269" s="42"/>
    </row>
    <row r="270" spans="1:43" ht="15.75" customHeight="1" x14ac:dyDescent="0.25">
      <c r="A270" s="41"/>
      <c r="F270" s="43"/>
      <c r="G270" s="43"/>
      <c r="I270" s="43"/>
      <c r="K270" s="44"/>
      <c r="W270" s="42"/>
      <c r="X270" s="42"/>
      <c r="AQ270" s="42"/>
    </row>
    <row r="271" spans="1:43" ht="15.75" customHeight="1" x14ac:dyDescent="0.25">
      <c r="A271" s="41"/>
      <c r="F271" s="43"/>
      <c r="G271" s="43"/>
      <c r="I271" s="43"/>
      <c r="K271" s="44"/>
      <c r="W271" s="42"/>
      <c r="X271" s="42"/>
      <c r="AQ271" s="42"/>
    </row>
    <row r="272" spans="1:43" ht="15.75" customHeight="1" x14ac:dyDescent="0.25">
      <c r="A272" s="41"/>
      <c r="F272" s="43"/>
      <c r="G272" s="43"/>
      <c r="I272" s="43"/>
      <c r="K272" s="44"/>
      <c r="W272" s="42"/>
      <c r="X272" s="42"/>
      <c r="AQ272" s="42"/>
    </row>
    <row r="273" spans="1:43" ht="15.75" customHeight="1" x14ac:dyDescent="0.25">
      <c r="A273" s="41"/>
      <c r="F273" s="43"/>
      <c r="G273" s="43"/>
      <c r="I273" s="43"/>
      <c r="K273" s="44"/>
      <c r="W273" s="42"/>
      <c r="X273" s="42"/>
      <c r="AQ273" s="42"/>
    </row>
    <row r="274" spans="1:43" ht="15.75" customHeight="1" x14ac:dyDescent="0.25">
      <c r="A274" s="41"/>
      <c r="F274" s="43"/>
      <c r="G274" s="43"/>
      <c r="I274" s="43"/>
      <c r="K274" s="44"/>
      <c r="W274" s="42"/>
      <c r="X274" s="42"/>
      <c r="AQ274" s="42"/>
    </row>
    <row r="275" spans="1:43" ht="15.75" customHeight="1" x14ac:dyDescent="0.25">
      <c r="A275" s="41"/>
      <c r="F275" s="43"/>
      <c r="G275" s="43"/>
      <c r="I275" s="43"/>
      <c r="K275" s="44"/>
      <c r="W275" s="42"/>
      <c r="X275" s="42"/>
      <c r="AQ275" s="42"/>
    </row>
    <row r="276" spans="1:43" ht="15.75" customHeight="1" x14ac:dyDescent="0.25">
      <c r="A276" s="41"/>
      <c r="F276" s="43"/>
      <c r="G276" s="43"/>
      <c r="I276" s="43"/>
      <c r="K276" s="44"/>
      <c r="W276" s="42"/>
      <c r="X276" s="42"/>
      <c r="AQ276" s="42"/>
    </row>
    <row r="277" spans="1:43" ht="15.75" customHeight="1" x14ac:dyDescent="0.25">
      <c r="A277" s="41"/>
      <c r="F277" s="43"/>
      <c r="G277" s="43"/>
      <c r="I277" s="43"/>
      <c r="K277" s="44"/>
      <c r="W277" s="42"/>
      <c r="X277" s="42"/>
      <c r="AQ277" s="42"/>
    </row>
    <row r="278" spans="1:43" ht="15.75" customHeight="1" x14ac:dyDescent="0.25">
      <c r="A278" s="41"/>
      <c r="F278" s="43"/>
      <c r="G278" s="43"/>
      <c r="I278" s="43"/>
      <c r="K278" s="44"/>
      <c r="W278" s="42"/>
      <c r="X278" s="42"/>
      <c r="AQ278" s="42"/>
    </row>
    <row r="279" spans="1:43" ht="15.75" customHeight="1" x14ac:dyDescent="0.25">
      <c r="A279" s="41"/>
      <c r="F279" s="43"/>
      <c r="G279" s="43"/>
      <c r="I279" s="43"/>
      <c r="K279" s="44"/>
      <c r="W279" s="42"/>
      <c r="X279" s="42"/>
      <c r="AQ279" s="42"/>
    </row>
    <row r="280" spans="1:43" ht="15.75" customHeight="1" x14ac:dyDescent="0.25">
      <c r="A280" s="41"/>
      <c r="F280" s="43"/>
      <c r="G280" s="43"/>
      <c r="I280" s="43"/>
      <c r="K280" s="44"/>
      <c r="W280" s="42"/>
      <c r="X280" s="42"/>
      <c r="AQ280" s="42"/>
    </row>
    <row r="281" spans="1:43" ht="15.75" customHeight="1" x14ac:dyDescent="0.25">
      <c r="A281" s="41"/>
      <c r="F281" s="43"/>
      <c r="G281" s="43"/>
      <c r="I281" s="43"/>
      <c r="K281" s="44"/>
      <c r="W281" s="42"/>
      <c r="X281" s="42"/>
      <c r="AQ281" s="42"/>
    </row>
    <row r="282" spans="1:43" ht="15.75" customHeight="1" x14ac:dyDescent="0.25">
      <c r="A282" s="41"/>
      <c r="F282" s="43"/>
      <c r="G282" s="43"/>
      <c r="I282" s="43"/>
      <c r="K282" s="44"/>
      <c r="W282" s="42"/>
      <c r="X282" s="42"/>
      <c r="AQ282" s="42"/>
    </row>
    <row r="283" spans="1:43" ht="15.75" customHeight="1" x14ac:dyDescent="0.25">
      <c r="A283" s="41"/>
      <c r="F283" s="43"/>
      <c r="G283" s="43"/>
      <c r="I283" s="43"/>
      <c r="K283" s="44"/>
      <c r="W283" s="42"/>
      <c r="X283" s="42"/>
      <c r="AQ283" s="42"/>
    </row>
    <row r="284" spans="1:43" ht="15.75" customHeight="1" x14ac:dyDescent="0.25">
      <c r="A284" s="41"/>
      <c r="F284" s="43"/>
      <c r="G284" s="43"/>
      <c r="I284" s="43"/>
      <c r="K284" s="44"/>
      <c r="W284" s="42"/>
      <c r="X284" s="42"/>
      <c r="AQ284" s="42"/>
    </row>
    <row r="285" spans="1:43" ht="15.75" customHeight="1" x14ac:dyDescent="0.25">
      <c r="A285" s="41"/>
      <c r="F285" s="43"/>
      <c r="G285" s="43"/>
      <c r="I285" s="43"/>
      <c r="K285" s="44"/>
      <c r="W285" s="42"/>
      <c r="X285" s="42"/>
      <c r="AQ285" s="42"/>
    </row>
    <row r="286" spans="1:43" ht="15.75" customHeight="1" x14ac:dyDescent="0.25">
      <c r="A286" s="41"/>
      <c r="F286" s="43"/>
      <c r="G286" s="43"/>
      <c r="I286" s="43"/>
      <c r="K286" s="44"/>
      <c r="W286" s="42"/>
      <c r="X286" s="42"/>
      <c r="AQ286" s="42"/>
    </row>
    <row r="287" spans="1:43" ht="15.75" customHeight="1" x14ac:dyDescent="0.25">
      <c r="A287" s="41"/>
      <c r="F287" s="43"/>
      <c r="G287" s="43"/>
      <c r="I287" s="43"/>
      <c r="K287" s="44"/>
      <c r="W287" s="42"/>
      <c r="X287" s="42"/>
      <c r="AQ287" s="42"/>
    </row>
    <row r="288" spans="1:43" ht="15.75" customHeight="1" x14ac:dyDescent="0.25">
      <c r="A288" s="41"/>
      <c r="F288" s="43"/>
      <c r="G288" s="43"/>
      <c r="I288" s="43"/>
      <c r="K288" s="44"/>
      <c r="W288" s="42"/>
      <c r="X288" s="42"/>
      <c r="AQ288" s="42"/>
    </row>
    <row r="289" spans="1:43" ht="15.75" customHeight="1" x14ac:dyDescent="0.25">
      <c r="A289" s="41"/>
      <c r="F289" s="43"/>
      <c r="G289" s="43"/>
      <c r="I289" s="43"/>
      <c r="K289" s="44"/>
      <c r="W289" s="42"/>
      <c r="X289" s="42"/>
      <c r="AQ289" s="42"/>
    </row>
    <row r="290" spans="1:43" ht="15.75" customHeight="1" x14ac:dyDescent="0.25">
      <c r="A290" s="41"/>
      <c r="F290" s="43"/>
      <c r="G290" s="43"/>
      <c r="I290" s="43"/>
      <c r="K290" s="44"/>
      <c r="W290" s="42"/>
      <c r="X290" s="42"/>
      <c r="AQ290" s="42"/>
    </row>
    <row r="291" spans="1:43" ht="15.75" customHeight="1" x14ac:dyDescent="0.25">
      <c r="A291" s="41"/>
      <c r="F291" s="43"/>
      <c r="G291" s="43"/>
      <c r="I291" s="43"/>
      <c r="K291" s="44"/>
      <c r="W291" s="42"/>
      <c r="X291" s="42"/>
      <c r="AQ291" s="42"/>
    </row>
    <row r="292" spans="1:43" ht="15.75" customHeight="1" x14ac:dyDescent="0.25">
      <c r="A292" s="41"/>
      <c r="F292" s="43"/>
      <c r="G292" s="43"/>
      <c r="I292" s="43"/>
      <c r="K292" s="44"/>
      <c r="W292" s="42"/>
      <c r="X292" s="42"/>
      <c r="AQ292" s="42"/>
    </row>
    <row r="293" spans="1:43" ht="15.75" customHeight="1" x14ac:dyDescent="0.25">
      <c r="A293" s="41"/>
      <c r="F293" s="43"/>
      <c r="G293" s="43"/>
      <c r="I293" s="43"/>
      <c r="K293" s="44"/>
      <c r="W293" s="42"/>
      <c r="X293" s="42"/>
      <c r="AQ293" s="42"/>
    </row>
    <row r="294" spans="1:43" ht="15.75" customHeight="1" x14ac:dyDescent="0.25">
      <c r="A294" s="41"/>
      <c r="F294" s="43"/>
      <c r="G294" s="43"/>
      <c r="I294" s="43"/>
      <c r="K294" s="44"/>
      <c r="W294" s="42"/>
      <c r="X294" s="42"/>
      <c r="AQ294" s="42"/>
    </row>
    <row r="295" spans="1:43" ht="15.75" customHeight="1" x14ac:dyDescent="0.25">
      <c r="A295" s="41"/>
      <c r="F295" s="43"/>
      <c r="G295" s="43"/>
      <c r="I295" s="43"/>
      <c r="K295" s="44"/>
      <c r="W295" s="42"/>
      <c r="X295" s="42"/>
      <c r="AQ295" s="42"/>
    </row>
    <row r="296" spans="1:43" ht="15.75" customHeight="1" x14ac:dyDescent="0.25">
      <c r="A296" s="41"/>
      <c r="F296" s="43"/>
      <c r="G296" s="43"/>
      <c r="I296" s="43"/>
      <c r="K296" s="44"/>
      <c r="W296" s="42"/>
      <c r="X296" s="42"/>
      <c r="AQ296" s="42"/>
    </row>
    <row r="297" spans="1:43" ht="15.75" customHeight="1" x14ac:dyDescent="0.25">
      <c r="A297" s="41"/>
      <c r="F297" s="43"/>
      <c r="G297" s="43"/>
      <c r="I297" s="43"/>
      <c r="K297" s="44"/>
      <c r="W297" s="42"/>
      <c r="X297" s="42"/>
      <c r="AQ297" s="42"/>
    </row>
    <row r="298" spans="1:43" ht="15.75" customHeight="1" x14ac:dyDescent="0.25">
      <c r="A298" s="41"/>
      <c r="F298" s="43"/>
      <c r="G298" s="43"/>
      <c r="I298" s="43"/>
      <c r="K298" s="44"/>
      <c r="W298" s="42"/>
      <c r="X298" s="42"/>
      <c r="AQ298" s="42"/>
    </row>
    <row r="299" spans="1:43" ht="15.75" customHeight="1" x14ac:dyDescent="0.25">
      <c r="A299" s="41"/>
      <c r="F299" s="43"/>
      <c r="G299" s="43"/>
      <c r="I299" s="43"/>
      <c r="K299" s="44"/>
      <c r="W299" s="42"/>
      <c r="X299" s="42"/>
      <c r="AQ299" s="42"/>
    </row>
    <row r="300" spans="1:43" ht="15.75" customHeight="1" x14ac:dyDescent="0.25">
      <c r="A300" s="41"/>
      <c r="F300" s="43"/>
      <c r="G300" s="43"/>
      <c r="I300" s="43"/>
      <c r="K300" s="44"/>
      <c r="W300" s="42"/>
      <c r="X300" s="42"/>
      <c r="AQ300" s="42"/>
    </row>
    <row r="301" spans="1:43" ht="15.75" customHeight="1" x14ac:dyDescent="0.25">
      <c r="A301" s="41"/>
      <c r="F301" s="43"/>
      <c r="G301" s="43"/>
      <c r="I301" s="43"/>
      <c r="K301" s="44"/>
      <c r="W301" s="42"/>
      <c r="X301" s="42"/>
      <c r="AQ301" s="42"/>
    </row>
    <row r="302" spans="1:43" ht="15.75" customHeight="1" x14ac:dyDescent="0.25">
      <c r="A302" s="41"/>
      <c r="F302" s="43"/>
      <c r="G302" s="43"/>
      <c r="I302" s="43"/>
      <c r="K302" s="44"/>
      <c r="W302" s="42"/>
      <c r="X302" s="42"/>
      <c r="AQ302" s="42"/>
    </row>
    <row r="303" spans="1:43" ht="15.75" customHeight="1" x14ac:dyDescent="0.25">
      <c r="A303" s="41"/>
      <c r="F303" s="43"/>
      <c r="G303" s="43"/>
      <c r="I303" s="43"/>
      <c r="K303" s="44"/>
      <c r="W303" s="42"/>
      <c r="X303" s="42"/>
      <c r="AQ303" s="42"/>
    </row>
    <row r="304" spans="1:43" ht="15.75" customHeight="1" x14ac:dyDescent="0.25">
      <c r="A304" s="41"/>
      <c r="F304" s="43"/>
      <c r="G304" s="43"/>
      <c r="I304" s="43"/>
      <c r="K304" s="44"/>
      <c r="W304" s="42"/>
      <c r="X304" s="42"/>
      <c r="AQ304" s="42"/>
    </row>
    <row r="305" spans="1:43" ht="15.75" customHeight="1" x14ac:dyDescent="0.25">
      <c r="A305" s="41"/>
      <c r="F305" s="43"/>
      <c r="G305" s="43"/>
      <c r="I305" s="43"/>
      <c r="K305" s="44"/>
      <c r="W305" s="42"/>
      <c r="X305" s="42"/>
      <c r="AQ305" s="42"/>
    </row>
    <row r="306" spans="1:43" ht="15.75" customHeight="1" x14ac:dyDescent="0.25">
      <c r="A306" s="41"/>
      <c r="F306" s="43"/>
      <c r="G306" s="43"/>
      <c r="I306" s="43"/>
      <c r="K306" s="44"/>
      <c r="W306" s="42"/>
      <c r="X306" s="42"/>
      <c r="AQ306" s="42"/>
    </row>
    <row r="307" spans="1:43" ht="15.75" customHeight="1" x14ac:dyDescent="0.25">
      <c r="A307" s="41"/>
      <c r="F307" s="43"/>
      <c r="G307" s="43"/>
      <c r="I307" s="43"/>
      <c r="K307" s="44"/>
      <c r="W307" s="42"/>
      <c r="X307" s="42"/>
      <c r="AQ307" s="42"/>
    </row>
    <row r="308" spans="1:43" ht="15.75" customHeight="1" x14ac:dyDescent="0.25">
      <c r="A308" s="41"/>
      <c r="F308" s="43"/>
      <c r="G308" s="43"/>
      <c r="I308" s="43"/>
      <c r="K308" s="44"/>
      <c r="W308" s="42"/>
      <c r="X308" s="42"/>
      <c r="AQ308" s="42"/>
    </row>
    <row r="309" spans="1:43" ht="15.75" customHeight="1" x14ac:dyDescent="0.25">
      <c r="A309" s="41"/>
      <c r="F309" s="43"/>
      <c r="G309" s="43"/>
      <c r="I309" s="43"/>
      <c r="K309" s="44"/>
      <c r="W309" s="42"/>
      <c r="X309" s="42"/>
      <c r="AQ309" s="42"/>
    </row>
    <row r="310" spans="1:43" ht="15.75" customHeight="1" x14ac:dyDescent="0.25">
      <c r="A310" s="41"/>
      <c r="F310" s="43"/>
      <c r="G310" s="43"/>
      <c r="I310" s="43"/>
      <c r="K310" s="44"/>
      <c r="W310" s="42"/>
      <c r="X310" s="42"/>
      <c r="AQ310" s="42"/>
    </row>
    <row r="311" spans="1:43" ht="15.75" customHeight="1" x14ac:dyDescent="0.25">
      <c r="A311" s="41"/>
      <c r="F311" s="43"/>
      <c r="G311" s="43"/>
      <c r="I311" s="43"/>
      <c r="K311" s="44"/>
      <c r="W311" s="42"/>
      <c r="X311" s="42"/>
      <c r="AQ311" s="42"/>
    </row>
    <row r="312" spans="1:43" ht="15.75" customHeight="1" x14ac:dyDescent="0.25">
      <c r="A312" s="41"/>
      <c r="F312" s="43"/>
      <c r="G312" s="43"/>
      <c r="I312" s="43"/>
      <c r="K312" s="44"/>
      <c r="W312" s="42"/>
      <c r="X312" s="42"/>
      <c r="AQ312" s="42"/>
    </row>
    <row r="313" spans="1:43" ht="15.75" customHeight="1" x14ac:dyDescent="0.25">
      <c r="A313" s="41"/>
      <c r="F313" s="43"/>
      <c r="G313" s="43"/>
      <c r="I313" s="43"/>
      <c r="K313" s="44"/>
      <c r="W313" s="42"/>
      <c r="X313" s="42"/>
      <c r="AQ313" s="42"/>
    </row>
    <row r="314" spans="1:43" ht="15.75" customHeight="1" x14ac:dyDescent="0.25">
      <c r="A314" s="41"/>
      <c r="F314" s="43"/>
      <c r="G314" s="43"/>
      <c r="I314" s="43"/>
      <c r="K314" s="44"/>
      <c r="W314" s="42"/>
      <c r="X314" s="42"/>
      <c r="AQ314" s="42"/>
    </row>
    <row r="315" spans="1:43" ht="15.75" customHeight="1" x14ac:dyDescent="0.25">
      <c r="A315" s="41"/>
      <c r="F315" s="43"/>
      <c r="G315" s="43"/>
      <c r="I315" s="43"/>
      <c r="K315" s="44"/>
      <c r="W315" s="42"/>
      <c r="X315" s="42"/>
      <c r="AQ315" s="42"/>
    </row>
    <row r="316" spans="1:43" ht="15.75" customHeight="1" x14ac:dyDescent="0.25">
      <c r="A316" s="41"/>
      <c r="F316" s="43"/>
      <c r="G316" s="43"/>
      <c r="I316" s="43"/>
      <c r="K316" s="44"/>
      <c r="W316" s="42"/>
      <c r="X316" s="42"/>
      <c r="AQ316" s="42"/>
    </row>
    <row r="317" spans="1:43" ht="15.75" customHeight="1" x14ac:dyDescent="0.25">
      <c r="A317" s="41"/>
      <c r="F317" s="43"/>
      <c r="G317" s="43"/>
      <c r="I317" s="43"/>
      <c r="K317" s="44"/>
      <c r="W317" s="42"/>
      <c r="X317" s="42"/>
      <c r="AQ317" s="42"/>
    </row>
    <row r="318" spans="1:43" ht="15.75" customHeight="1" x14ac:dyDescent="0.25">
      <c r="A318" s="41"/>
      <c r="F318" s="43"/>
      <c r="G318" s="43"/>
      <c r="I318" s="43"/>
      <c r="K318" s="44"/>
      <c r="W318" s="42"/>
      <c r="X318" s="42"/>
      <c r="AQ318" s="42"/>
    </row>
    <row r="319" spans="1:43" ht="15.75" customHeight="1" x14ac:dyDescent="0.25">
      <c r="A319" s="41"/>
      <c r="F319" s="43"/>
      <c r="G319" s="43"/>
      <c r="I319" s="43"/>
      <c r="K319" s="44"/>
      <c r="W319" s="42"/>
      <c r="X319" s="42"/>
      <c r="AQ319" s="42"/>
    </row>
    <row r="320" spans="1:43" ht="15.75" customHeight="1" x14ac:dyDescent="0.25">
      <c r="A320" s="41"/>
      <c r="F320" s="43"/>
      <c r="G320" s="43"/>
      <c r="I320" s="43"/>
      <c r="K320" s="44"/>
      <c r="W320" s="42"/>
      <c r="X320" s="42"/>
      <c r="AQ320" s="42"/>
    </row>
    <row r="321" spans="1:43" ht="15.75" customHeight="1" x14ac:dyDescent="0.25">
      <c r="A321" s="41"/>
      <c r="F321" s="43"/>
      <c r="G321" s="43"/>
      <c r="I321" s="43"/>
      <c r="K321" s="44"/>
      <c r="W321" s="42"/>
      <c r="X321" s="42"/>
      <c r="AQ321" s="42"/>
    </row>
    <row r="322" spans="1:43" ht="15.75" customHeight="1" x14ac:dyDescent="0.25">
      <c r="A322" s="41"/>
      <c r="F322" s="43"/>
      <c r="G322" s="43"/>
      <c r="I322" s="43"/>
      <c r="K322" s="44"/>
      <c r="W322" s="42"/>
      <c r="X322" s="42"/>
      <c r="AQ322" s="42"/>
    </row>
    <row r="323" spans="1:43" ht="15.75" customHeight="1" x14ac:dyDescent="0.25">
      <c r="A323" s="41"/>
      <c r="F323" s="43"/>
      <c r="G323" s="43"/>
      <c r="I323" s="43"/>
      <c r="K323" s="44"/>
      <c r="W323" s="42"/>
      <c r="X323" s="42"/>
      <c r="AQ323" s="42"/>
    </row>
    <row r="324" spans="1:43" ht="15.75" customHeight="1" x14ac:dyDescent="0.25">
      <c r="A324" s="41"/>
      <c r="F324" s="43"/>
      <c r="G324" s="43"/>
      <c r="I324" s="43"/>
      <c r="K324" s="44"/>
      <c r="W324" s="42"/>
      <c r="X324" s="42"/>
      <c r="AQ324" s="42"/>
    </row>
    <row r="325" spans="1:43" ht="15.75" customHeight="1" x14ac:dyDescent="0.25">
      <c r="A325" s="41"/>
      <c r="F325" s="43"/>
      <c r="G325" s="43"/>
      <c r="I325" s="43"/>
      <c r="K325" s="44"/>
      <c r="W325" s="42"/>
      <c r="X325" s="42"/>
      <c r="AQ325" s="42"/>
    </row>
    <row r="326" spans="1:43" ht="15.75" customHeight="1" x14ac:dyDescent="0.25">
      <c r="A326" s="41"/>
      <c r="F326" s="43"/>
      <c r="G326" s="43"/>
      <c r="I326" s="43"/>
      <c r="K326" s="44"/>
      <c r="W326" s="42"/>
      <c r="X326" s="42"/>
      <c r="AQ326" s="42"/>
    </row>
    <row r="327" spans="1:43" ht="15.75" customHeight="1" x14ac:dyDescent="0.25">
      <c r="A327" s="41"/>
      <c r="F327" s="43"/>
      <c r="G327" s="43"/>
      <c r="I327" s="43"/>
      <c r="K327" s="44"/>
      <c r="W327" s="42"/>
      <c r="X327" s="42"/>
      <c r="AQ327" s="42"/>
    </row>
    <row r="328" spans="1:43" ht="15.75" customHeight="1" x14ac:dyDescent="0.25">
      <c r="A328" s="41"/>
      <c r="F328" s="43"/>
      <c r="G328" s="43"/>
      <c r="I328" s="43"/>
      <c r="K328" s="44"/>
      <c r="W328" s="42"/>
      <c r="X328" s="42"/>
      <c r="AQ328" s="42"/>
    </row>
    <row r="329" spans="1:43" ht="15.75" customHeight="1" x14ac:dyDescent="0.25">
      <c r="A329" s="41"/>
      <c r="F329" s="43"/>
      <c r="G329" s="43"/>
      <c r="I329" s="43"/>
      <c r="K329" s="44"/>
      <c r="W329" s="42"/>
      <c r="X329" s="42"/>
      <c r="AQ329" s="42"/>
    </row>
    <row r="330" spans="1:43" ht="15.75" customHeight="1" x14ac:dyDescent="0.25">
      <c r="A330" s="41"/>
      <c r="F330" s="43"/>
      <c r="G330" s="43"/>
      <c r="I330" s="43"/>
      <c r="K330" s="44"/>
      <c r="W330" s="42"/>
      <c r="X330" s="42"/>
      <c r="AQ330" s="42"/>
    </row>
    <row r="331" spans="1:43" ht="15.75" customHeight="1" x14ac:dyDescent="0.25">
      <c r="A331" s="41"/>
      <c r="F331" s="43"/>
      <c r="G331" s="43"/>
      <c r="I331" s="43"/>
      <c r="K331" s="44"/>
      <c r="W331" s="42"/>
      <c r="X331" s="42"/>
      <c r="AQ331" s="42"/>
    </row>
    <row r="332" spans="1:43" ht="15.75" customHeight="1" x14ac:dyDescent="0.25">
      <c r="A332" s="41"/>
      <c r="F332" s="43"/>
      <c r="G332" s="43"/>
      <c r="I332" s="43"/>
      <c r="K332" s="44"/>
      <c r="W332" s="42"/>
      <c r="X332" s="42"/>
      <c r="AQ332" s="42"/>
    </row>
    <row r="333" spans="1:43" ht="15.75" customHeight="1" x14ac:dyDescent="0.25">
      <c r="A333" s="41"/>
      <c r="F333" s="43"/>
      <c r="G333" s="43"/>
      <c r="I333" s="43"/>
      <c r="K333" s="44"/>
      <c r="W333" s="42"/>
      <c r="X333" s="42"/>
      <c r="AQ333" s="42"/>
    </row>
    <row r="334" spans="1:43" ht="15.75" customHeight="1" x14ac:dyDescent="0.25">
      <c r="A334" s="41"/>
      <c r="F334" s="43"/>
      <c r="G334" s="43"/>
      <c r="I334" s="43"/>
      <c r="K334" s="44"/>
      <c r="W334" s="42"/>
      <c r="X334" s="42"/>
      <c r="AQ334" s="42"/>
    </row>
    <row r="335" spans="1:43" ht="15.75" customHeight="1" x14ac:dyDescent="0.25">
      <c r="A335" s="41"/>
      <c r="F335" s="43"/>
      <c r="G335" s="43"/>
      <c r="I335" s="43"/>
      <c r="K335" s="44"/>
      <c r="W335" s="42"/>
      <c r="X335" s="42"/>
      <c r="AQ335" s="42"/>
    </row>
    <row r="336" spans="1:43" ht="15.75" customHeight="1" x14ac:dyDescent="0.25">
      <c r="A336" s="41"/>
      <c r="F336" s="43"/>
      <c r="G336" s="43"/>
      <c r="I336" s="43"/>
      <c r="K336" s="44"/>
      <c r="W336" s="42"/>
      <c r="X336" s="42"/>
      <c r="AQ336" s="42"/>
    </row>
    <row r="337" spans="1:43" ht="15.75" customHeight="1" x14ac:dyDescent="0.25">
      <c r="A337" s="41"/>
      <c r="F337" s="43"/>
      <c r="G337" s="43"/>
      <c r="I337" s="43"/>
      <c r="K337" s="44"/>
      <c r="W337" s="42"/>
      <c r="X337" s="42"/>
      <c r="AQ337" s="42"/>
    </row>
    <row r="338" spans="1:43" ht="15.75" customHeight="1" x14ac:dyDescent="0.25">
      <c r="A338" s="41"/>
      <c r="F338" s="43"/>
      <c r="G338" s="43"/>
      <c r="I338" s="43"/>
      <c r="K338" s="44"/>
      <c r="W338" s="42"/>
      <c r="X338" s="42"/>
      <c r="AQ338" s="42"/>
    </row>
    <row r="339" spans="1:43" ht="15.75" customHeight="1" x14ac:dyDescent="0.25">
      <c r="A339" s="41"/>
      <c r="F339" s="43"/>
      <c r="G339" s="43"/>
      <c r="I339" s="43"/>
      <c r="K339" s="44"/>
      <c r="W339" s="42"/>
      <c r="X339" s="42"/>
      <c r="AQ339" s="42"/>
    </row>
    <row r="340" spans="1:43" ht="15.75" customHeight="1" x14ac:dyDescent="0.25">
      <c r="A340" s="41"/>
      <c r="F340" s="43"/>
      <c r="G340" s="43"/>
      <c r="I340" s="43"/>
      <c r="K340" s="44"/>
      <c r="W340" s="42"/>
      <c r="X340" s="42"/>
      <c r="AQ340" s="42"/>
    </row>
    <row r="341" spans="1:43" ht="15.75" customHeight="1" x14ac:dyDescent="0.25">
      <c r="A341" s="41"/>
      <c r="F341" s="43"/>
      <c r="G341" s="43"/>
      <c r="I341" s="43"/>
      <c r="K341" s="44"/>
      <c r="W341" s="42"/>
      <c r="X341" s="42"/>
      <c r="AQ341" s="42"/>
    </row>
    <row r="342" spans="1:43" ht="15.75" customHeight="1" x14ac:dyDescent="0.25">
      <c r="A342" s="41"/>
      <c r="F342" s="43"/>
      <c r="G342" s="43"/>
      <c r="I342" s="43"/>
      <c r="K342" s="44"/>
      <c r="W342" s="42"/>
      <c r="X342" s="42"/>
      <c r="AQ342" s="42"/>
    </row>
    <row r="343" spans="1:43" ht="15.75" customHeight="1" x14ac:dyDescent="0.25">
      <c r="A343" s="41"/>
      <c r="F343" s="43"/>
      <c r="G343" s="43"/>
      <c r="I343" s="43"/>
      <c r="K343" s="44"/>
      <c r="W343" s="42"/>
      <c r="X343" s="42"/>
      <c r="AQ343" s="42"/>
    </row>
    <row r="344" spans="1:43" ht="15.75" customHeight="1" x14ac:dyDescent="0.25">
      <c r="A344" s="41"/>
      <c r="F344" s="43"/>
      <c r="G344" s="43"/>
      <c r="I344" s="43"/>
      <c r="K344" s="44"/>
      <c r="W344" s="42"/>
      <c r="X344" s="42"/>
      <c r="AQ344" s="42"/>
    </row>
    <row r="345" spans="1:43" ht="15.75" customHeight="1" x14ac:dyDescent="0.25">
      <c r="A345" s="41"/>
      <c r="F345" s="43"/>
      <c r="G345" s="43"/>
      <c r="I345" s="43"/>
      <c r="K345" s="44"/>
      <c r="W345" s="42"/>
      <c r="X345" s="42"/>
      <c r="AQ345" s="42"/>
    </row>
    <row r="346" spans="1:43" ht="15.75" customHeight="1" x14ac:dyDescent="0.25">
      <c r="A346" s="41"/>
      <c r="F346" s="43"/>
      <c r="G346" s="43"/>
      <c r="I346" s="43"/>
      <c r="K346" s="44"/>
      <c r="W346" s="42"/>
      <c r="X346" s="42"/>
      <c r="AQ346" s="42"/>
    </row>
    <row r="347" spans="1:43" ht="15.75" customHeight="1" x14ac:dyDescent="0.25">
      <c r="A347" s="41"/>
      <c r="F347" s="43"/>
      <c r="G347" s="43"/>
      <c r="I347" s="43"/>
      <c r="K347" s="44"/>
      <c r="W347" s="42"/>
      <c r="X347" s="42"/>
      <c r="AQ347" s="42"/>
    </row>
    <row r="348" spans="1:43" ht="15.75" customHeight="1" x14ac:dyDescent="0.25">
      <c r="A348" s="41"/>
      <c r="F348" s="43"/>
      <c r="G348" s="43"/>
      <c r="I348" s="43"/>
      <c r="K348" s="44"/>
      <c r="W348" s="42"/>
      <c r="X348" s="42"/>
      <c r="AQ348" s="42"/>
    </row>
    <row r="349" spans="1:43" ht="15.75" customHeight="1" x14ac:dyDescent="0.25">
      <c r="A349" s="41"/>
      <c r="F349" s="43"/>
      <c r="G349" s="43"/>
      <c r="I349" s="43"/>
      <c r="K349" s="44"/>
      <c r="W349" s="42"/>
      <c r="X349" s="42"/>
      <c r="AQ349" s="42"/>
    </row>
    <row r="350" spans="1:43" ht="15.75" customHeight="1" x14ac:dyDescent="0.25">
      <c r="A350" s="41"/>
      <c r="F350" s="43"/>
      <c r="G350" s="43"/>
      <c r="I350" s="43"/>
      <c r="K350" s="44"/>
      <c r="W350" s="42"/>
      <c r="X350" s="42"/>
      <c r="AQ350" s="42"/>
    </row>
    <row r="351" spans="1:43" ht="15.75" customHeight="1" x14ac:dyDescent="0.25">
      <c r="A351" s="41"/>
      <c r="F351" s="43"/>
      <c r="G351" s="43"/>
      <c r="I351" s="43"/>
      <c r="K351" s="44"/>
      <c r="W351" s="42"/>
      <c r="X351" s="42"/>
      <c r="AQ351" s="42"/>
    </row>
    <row r="352" spans="1:43" ht="15.75" customHeight="1" x14ac:dyDescent="0.25">
      <c r="A352" s="41"/>
      <c r="F352" s="43"/>
      <c r="G352" s="43"/>
      <c r="I352" s="43"/>
      <c r="K352" s="44"/>
      <c r="W352" s="42"/>
      <c r="X352" s="42"/>
      <c r="AQ352" s="42"/>
    </row>
    <row r="353" spans="1:43" ht="15.75" customHeight="1" x14ac:dyDescent="0.25">
      <c r="A353" s="41"/>
      <c r="F353" s="43"/>
      <c r="G353" s="43"/>
      <c r="I353" s="43"/>
      <c r="K353" s="44"/>
      <c r="W353" s="42"/>
      <c r="X353" s="42"/>
      <c r="AQ353" s="42"/>
    </row>
    <row r="354" spans="1:43" ht="15.75" customHeight="1" x14ac:dyDescent="0.25">
      <c r="A354" s="41"/>
      <c r="F354" s="43"/>
      <c r="G354" s="43"/>
      <c r="I354" s="43"/>
      <c r="K354" s="44"/>
      <c r="W354" s="42"/>
      <c r="X354" s="42"/>
      <c r="AQ354" s="42"/>
    </row>
    <row r="355" spans="1:43" ht="15.75" customHeight="1" x14ac:dyDescent="0.25">
      <c r="A355" s="41"/>
      <c r="F355" s="43"/>
      <c r="G355" s="43"/>
      <c r="I355" s="43"/>
      <c r="K355" s="44"/>
      <c r="W355" s="42"/>
      <c r="X355" s="42"/>
      <c r="AQ355" s="42"/>
    </row>
    <row r="356" spans="1:43" ht="15.75" customHeight="1" x14ac:dyDescent="0.25">
      <c r="A356" s="41"/>
      <c r="F356" s="43"/>
      <c r="G356" s="43"/>
      <c r="I356" s="43"/>
      <c r="K356" s="44"/>
      <c r="W356" s="42"/>
      <c r="X356" s="42"/>
      <c r="AQ356" s="42"/>
    </row>
    <row r="357" spans="1:43" ht="15.75" customHeight="1" x14ac:dyDescent="0.25">
      <c r="A357" s="41"/>
      <c r="F357" s="43"/>
      <c r="G357" s="43"/>
      <c r="I357" s="43"/>
      <c r="K357" s="44"/>
      <c r="W357" s="42"/>
      <c r="X357" s="42"/>
      <c r="AQ357" s="42"/>
    </row>
    <row r="358" spans="1:43" ht="15.75" customHeight="1" x14ac:dyDescent="0.25">
      <c r="A358" s="41"/>
      <c r="F358" s="43"/>
      <c r="G358" s="43"/>
      <c r="I358" s="43"/>
      <c r="K358" s="44"/>
      <c r="W358" s="42"/>
      <c r="X358" s="42"/>
      <c r="AQ358" s="42"/>
    </row>
    <row r="359" spans="1:43" ht="15.75" customHeight="1" x14ac:dyDescent="0.25">
      <c r="A359" s="41"/>
      <c r="F359" s="43"/>
      <c r="G359" s="43"/>
      <c r="I359" s="43"/>
      <c r="K359" s="44"/>
      <c r="W359" s="42"/>
      <c r="X359" s="42"/>
      <c r="AQ359" s="42"/>
    </row>
    <row r="360" spans="1:43" ht="15.75" customHeight="1" x14ac:dyDescent="0.25">
      <c r="A360" s="41"/>
      <c r="F360" s="43"/>
      <c r="G360" s="43"/>
      <c r="I360" s="43"/>
      <c r="K360" s="44"/>
      <c r="W360" s="42"/>
      <c r="X360" s="42"/>
      <c r="AQ360" s="42"/>
    </row>
    <row r="361" spans="1:43" ht="15.75" customHeight="1" x14ac:dyDescent="0.25">
      <c r="A361" s="41"/>
      <c r="F361" s="43"/>
      <c r="G361" s="43"/>
      <c r="I361" s="43"/>
      <c r="K361" s="44"/>
      <c r="W361" s="42"/>
      <c r="X361" s="42"/>
      <c r="AQ361" s="42"/>
    </row>
    <row r="362" spans="1:43" ht="15.75" customHeight="1" x14ac:dyDescent="0.25">
      <c r="A362" s="41"/>
      <c r="F362" s="43"/>
      <c r="G362" s="43"/>
      <c r="I362" s="43"/>
      <c r="K362" s="44"/>
      <c r="W362" s="42"/>
      <c r="X362" s="42"/>
      <c r="AQ362" s="42"/>
    </row>
    <row r="363" spans="1:43" ht="15.75" customHeight="1" x14ac:dyDescent="0.25">
      <c r="A363" s="41"/>
      <c r="F363" s="43"/>
      <c r="G363" s="43"/>
      <c r="I363" s="43"/>
      <c r="K363" s="44"/>
      <c r="W363" s="42"/>
      <c r="X363" s="42"/>
      <c r="AQ363" s="42"/>
    </row>
    <row r="364" spans="1:43" ht="15.75" customHeight="1" x14ac:dyDescent="0.25">
      <c r="A364" s="41"/>
      <c r="F364" s="43"/>
      <c r="G364" s="43"/>
      <c r="I364" s="43"/>
      <c r="K364" s="44"/>
      <c r="W364" s="42"/>
      <c r="X364" s="42"/>
      <c r="AQ364" s="42"/>
    </row>
    <row r="365" spans="1:43" ht="15.75" customHeight="1" x14ac:dyDescent="0.25">
      <c r="A365" s="41"/>
      <c r="F365" s="43"/>
      <c r="G365" s="43"/>
      <c r="I365" s="43"/>
      <c r="K365" s="44"/>
      <c r="W365" s="42"/>
      <c r="X365" s="42"/>
      <c r="AQ365" s="42"/>
    </row>
    <row r="366" spans="1:43" ht="15.75" customHeight="1" x14ac:dyDescent="0.25">
      <c r="A366" s="41"/>
      <c r="F366" s="43"/>
      <c r="G366" s="43"/>
      <c r="I366" s="43"/>
      <c r="K366" s="44"/>
      <c r="W366" s="42"/>
      <c r="X366" s="42"/>
      <c r="AQ366" s="42"/>
    </row>
    <row r="367" spans="1:43" ht="15.75" customHeight="1" x14ac:dyDescent="0.25">
      <c r="A367" s="41"/>
      <c r="F367" s="43"/>
      <c r="G367" s="43"/>
      <c r="I367" s="43"/>
      <c r="K367" s="44"/>
      <c r="W367" s="42"/>
      <c r="X367" s="42"/>
      <c r="AQ367" s="42"/>
    </row>
    <row r="368" spans="1:43" ht="15.75" customHeight="1" x14ac:dyDescent="0.25">
      <c r="A368" s="41"/>
      <c r="F368" s="43"/>
      <c r="G368" s="43"/>
      <c r="I368" s="43"/>
      <c r="K368" s="44"/>
      <c r="W368" s="42"/>
      <c r="X368" s="42"/>
      <c r="AQ368" s="42"/>
    </row>
    <row r="369" spans="1:43" ht="15.75" customHeight="1" x14ac:dyDescent="0.25">
      <c r="A369" s="41"/>
      <c r="F369" s="43"/>
      <c r="G369" s="43"/>
      <c r="I369" s="43"/>
      <c r="K369" s="44"/>
      <c r="W369" s="42"/>
      <c r="X369" s="42"/>
      <c r="AQ369" s="42"/>
    </row>
    <row r="370" spans="1:43" ht="15.75" customHeight="1" x14ac:dyDescent="0.25">
      <c r="A370" s="41"/>
      <c r="F370" s="43"/>
      <c r="G370" s="43"/>
      <c r="I370" s="43"/>
      <c r="K370" s="44"/>
      <c r="W370" s="42"/>
      <c r="X370" s="42"/>
      <c r="AQ370" s="42"/>
    </row>
    <row r="371" spans="1:43" ht="15.75" customHeight="1" x14ac:dyDescent="0.25">
      <c r="A371" s="41"/>
      <c r="F371" s="43"/>
      <c r="G371" s="43"/>
      <c r="I371" s="43"/>
      <c r="K371" s="44"/>
      <c r="W371" s="42"/>
      <c r="X371" s="42"/>
      <c r="AQ371" s="42"/>
    </row>
    <row r="372" spans="1:43" ht="15.75" customHeight="1" x14ac:dyDescent="0.25">
      <c r="A372" s="41"/>
      <c r="F372" s="43"/>
      <c r="G372" s="43"/>
      <c r="I372" s="43"/>
      <c r="K372" s="44"/>
      <c r="W372" s="42"/>
      <c r="X372" s="42"/>
      <c r="AQ372" s="42"/>
    </row>
    <row r="373" spans="1:43" ht="15.75" customHeight="1" x14ac:dyDescent="0.25">
      <c r="A373" s="41"/>
      <c r="F373" s="43"/>
      <c r="G373" s="43"/>
      <c r="I373" s="43"/>
      <c r="K373" s="44"/>
      <c r="W373" s="42"/>
      <c r="X373" s="42"/>
      <c r="AQ373" s="42"/>
    </row>
    <row r="374" spans="1:43" ht="15.75" customHeight="1" x14ac:dyDescent="0.25">
      <c r="A374" s="41"/>
      <c r="F374" s="43"/>
      <c r="G374" s="43"/>
      <c r="I374" s="43"/>
      <c r="K374" s="44"/>
      <c r="W374" s="42"/>
      <c r="X374" s="42"/>
      <c r="AQ374" s="42"/>
    </row>
    <row r="375" spans="1:43" ht="15.75" customHeight="1" x14ac:dyDescent="0.25">
      <c r="A375" s="41"/>
      <c r="F375" s="43"/>
      <c r="G375" s="43"/>
      <c r="I375" s="43"/>
      <c r="K375" s="44"/>
      <c r="W375" s="42"/>
      <c r="X375" s="42"/>
      <c r="AQ375" s="42"/>
    </row>
    <row r="376" spans="1:43" ht="15.75" customHeight="1" x14ac:dyDescent="0.25">
      <c r="A376" s="41"/>
      <c r="F376" s="43"/>
      <c r="G376" s="43"/>
      <c r="I376" s="43"/>
      <c r="K376" s="44"/>
      <c r="W376" s="42"/>
      <c r="X376" s="42"/>
      <c r="AQ376" s="42"/>
    </row>
    <row r="377" spans="1:43" ht="15.75" customHeight="1" x14ac:dyDescent="0.25">
      <c r="A377" s="41"/>
      <c r="F377" s="43"/>
      <c r="G377" s="43"/>
      <c r="I377" s="43"/>
      <c r="K377" s="44"/>
      <c r="W377" s="42"/>
      <c r="X377" s="42"/>
      <c r="AQ377" s="42"/>
    </row>
    <row r="378" spans="1:43" ht="15.75" customHeight="1" x14ac:dyDescent="0.25">
      <c r="A378" s="41"/>
      <c r="F378" s="43"/>
      <c r="G378" s="43"/>
      <c r="I378" s="43"/>
      <c r="K378" s="44"/>
      <c r="W378" s="42"/>
      <c r="X378" s="42"/>
      <c r="AQ378" s="42"/>
    </row>
    <row r="379" spans="1:43" ht="15.75" customHeight="1" x14ac:dyDescent="0.25">
      <c r="A379" s="41"/>
      <c r="F379" s="43"/>
      <c r="G379" s="43"/>
      <c r="I379" s="43"/>
      <c r="K379" s="44"/>
      <c r="W379" s="42"/>
      <c r="X379" s="42"/>
      <c r="AQ379" s="42"/>
    </row>
    <row r="380" spans="1:43" ht="15.75" customHeight="1" x14ac:dyDescent="0.25">
      <c r="A380" s="41"/>
      <c r="F380" s="43"/>
      <c r="G380" s="43"/>
      <c r="I380" s="43"/>
      <c r="K380" s="44"/>
      <c r="W380" s="42"/>
      <c r="X380" s="42"/>
      <c r="AQ380" s="42"/>
    </row>
    <row r="381" spans="1:43" ht="15.75" customHeight="1" x14ac:dyDescent="0.25">
      <c r="A381" s="41"/>
      <c r="F381" s="43"/>
      <c r="G381" s="43"/>
      <c r="I381" s="43"/>
      <c r="K381" s="44"/>
      <c r="W381" s="42"/>
      <c r="X381" s="42"/>
      <c r="AQ381" s="42"/>
    </row>
    <row r="382" spans="1:43" ht="15.75" customHeight="1" x14ac:dyDescent="0.25">
      <c r="A382" s="41"/>
      <c r="F382" s="43"/>
      <c r="G382" s="43"/>
      <c r="I382" s="43"/>
      <c r="K382" s="44"/>
      <c r="W382" s="42"/>
      <c r="X382" s="42"/>
      <c r="AQ382" s="42"/>
    </row>
    <row r="383" spans="1:43" ht="15.75" customHeight="1" x14ac:dyDescent="0.25">
      <c r="A383" s="41"/>
      <c r="F383" s="43"/>
      <c r="G383" s="43"/>
      <c r="I383" s="43"/>
      <c r="K383" s="44"/>
      <c r="W383" s="42"/>
      <c r="X383" s="42"/>
      <c r="AQ383" s="42"/>
    </row>
    <row r="384" spans="1:43" ht="15.75" customHeight="1" x14ac:dyDescent="0.25">
      <c r="A384" s="41"/>
      <c r="F384" s="43"/>
      <c r="G384" s="43"/>
      <c r="I384" s="43"/>
      <c r="K384" s="44"/>
      <c r="W384" s="42"/>
      <c r="X384" s="42"/>
      <c r="AQ384" s="42"/>
    </row>
    <row r="385" spans="1:43" ht="15.75" customHeight="1" x14ac:dyDescent="0.25">
      <c r="A385" s="41"/>
      <c r="F385" s="43"/>
      <c r="G385" s="43"/>
      <c r="I385" s="43"/>
      <c r="K385" s="44"/>
      <c r="W385" s="42"/>
      <c r="X385" s="42"/>
      <c r="AQ385" s="42"/>
    </row>
    <row r="386" spans="1:43" ht="15.75" customHeight="1" x14ac:dyDescent="0.25">
      <c r="A386" s="41"/>
      <c r="F386" s="43"/>
      <c r="G386" s="43"/>
      <c r="I386" s="43"/>
      <c r="K386" s="44"/>
      <c r="W386" s="42"/>
      <c r="X386" s="42"/>
      <c r="AQ386" s="42"/>
    </row>
    <row r="387" spans="1:43" ht="15.75" customHeight="1" x14ac:dyDescent="0.25">
      <c r="A387" s="41"/>
      <c r="F387" s="43"/>
      <c r="G387" s="43"/>
      <c r="I387" s="43"/>
      <c r="K387" s="44"/>
      <c r="W387" s="42"/>
      <c r="X387" s="42"/>
      <c r="AQ387" s="42"/>
    </row>
    <row r="388" spans="1:43" ht="15.75" customHeight="1" x14ac:dyDescent="0.25">
      <c r="A388" s="41"/>
      <c r="F388" s="43"/>
      <c r="G388" s="43"/>
      <c r="I388" s="43"/>
      <c r="K388" s="44"/>
      <c r="W388" s="42"/>
      <c r="X388" s="42"/>
      <c r="AQ388" s="42"/>
    </row>
    <row r="389" spans="1:43" ht="15.75" customHeight="1" x14ac:dyDescent="0.25">
      <c r="A389" s="41"/>
      <c r="F389" s="43"/>
      <c r="G389" s="43"/>
      <c r="I389" s="43"/>
      <c r="K389" s="44"/>
      <c r="W389" s="42"/>
      <c r="X389" s="42"/>
      <c r="AQ389" s="42"/>
    </row>
    <row r="390" spans="1:43" ht="15.75" customHeight="1" x14ac:dyDescent="0.25">
      <c r="A390" s="41"/>
      <c r="F390" s="43"/>
      <c r="G390" s="43"/>
      <c r="I390" s="43"/>
      <c r="K390" s="44"/>
      <c r="W390" s="42"/>
      <c r="X390" s="42"/>
      <c r="AQ390" s="42"/>
    </row>
    <row r="391" spans="1:43" ht="15.75" customHeight="1" x14ac:dyDescent="0.25">
      <c r="A391" s="41"/>
      <c r="F391" s="43"/>
      <c r="G391" s="43"/>
      <c r="I391" s="43"/>
      <c r="K391" s="44"/>
      <c r="W391" s="42"/>
      <c r="X391" s="42"/>
      <c r="AQ391" s="42"/>
    </row>
    <row r="392" spans="1:43" ht="15.75" customHeight="1" x14ac:dyDescent="0.25">
      <c r="A392" s="41"/>
      <c r="F392" s="43"/>
      <c r="G392" s="43"/>
      <c r="I392" s="43"/>
      <c r="K392" s="44"/>
      <c r="W392" s="42"/>
      <c r="X392" s="42"/>
      <c r="AQ392" s="42"/>
    </row>
    <row r="393" spans="1:43" ht="15.75" customHeight="1" x14ac:dyDescent="0.25">
      <c r="A393" s="41"/>
      <c r="F393" s="43"/>
      <c r="G393" s="43"/>
      <c r="I393" s="43"/>
      <c r="K393" s="44"/>
      <c r="W393" s="42"/>
      <c r="X393" s="42"/>
      <c r="AQ393" s="42"/>
    </row>
    <row r="394" spans="1:43" ht="15.75" customHeight="1" x14ac:dyDescent="0.25">
      <c r="A394" s="41"/>
      <c r="F394" s="43"/>
      <c r="G394" s="43"/>
      <c r="I394" s="43"/>
      <c r="K394" s="44"/>
      <c r="W394" s="42"/>
      <c r="X394" s="42"/>
      <c r="AQ394" s="42"/>
    </row>
    <row r="395" spans="1:43" ht="15.75" customHeight="1" x14ac:dyDescent="0.25">
      <c r="A395" s="41"/>
      <c r="F395" s="43"/>
      <c r="G395" s="43"/>
      <c r="I395" s="43"/>
      <c r="K395" s="44"/>
      <c r="W395" s="42"/>
      <c r="X395" s="42"/>
      <c r="AQ395" s="42"/>
    </row>
    <row r="396" spans="1:43" ht="15.75" customHeight="1" x14ac:dyDescent="0.25">
      <c r="A396" s="41"/>
      <c r="F396" s="43"/>
      <c r="G396" s="43"/>
      <c r="I396" s="43"/>
      <c r="K396" s="44"/>
      <c r="W396" s="42"/>
      <c r="X396" s="42"/>
      <c r="AQ396" s="42"/>
    </row>
    <row r="397" spans="1:43" ht="15.75" customHeight="1" x14ac:dyDescent="0.25">
      <c r="A397" s="41"/>
      <c r="F397" s="43"/>
      <c r="G397" s="43"/>
      <c r="I397" s="43"/>
      <c r="K397" s="44"/>
      <c r="W397" s="42"/>
      <c r="X397" s="42"/>
      <c r="AQ397" s="42"/>
    </row>
    <row r="398" spans="1:43" ht="15.75" customHeight="1" x14ac:dyDescent="0.25">
      <c r="A398" s="41"/>
      <c r="F398" s="43"/>
      <c r="G398" s="43"/>
      <c r="I398" s="43"/>
      <c r="K398" s="44"/>
      <c r="W398" s="42"/>
      <c r="X398" s="42"/>
      <c r="AQ398" s="42"/>
    </row>
    <row r="399" spans="1:43" ht="15.75" customHeight="1" x14ac:dyDescent="0.25">
      <c r="A399" s="41"/>
      <c r="F399" s="43"/>
      <c r="G399" s="43"/>
      <c r="I399" s="43"/>
      <c r="K399" s="44"/>
      <c r="W399" s="42"/>
      <c r="X399" s="42"/>
      <c r="AQ399" s="42"/>
    </row>
    <row r="400" spans="1:43" ht="15.75" customHeight="1" x14ac:dyDescent="0.25">
      <c r="A400" s="41"/>
      <c r="F400" s="43"/>
      <c r="G400" s="43"/>
      <c r="I400" s="43"/>
      <c r="K400" s="44"/>
      <c r="W400" s="42"/>
      <c r="X400" s="42"/>
      <c r="AQ400" s="42"/>
    </row>
    <row r="401" spans="1:43" ht="15.75" customHeight="1" x14ac:dyDescent="0.25">
      <c r="A401" s="41"/>
      <c r="F401" s="43"/>
      <c r="G401" s="43"/>
      <c r="I401" s="43"/>
      <c r="K401" s="44"/>
      <c r="W401" s="42"/>
      <c r="X401" s="42"/>
      <c r="AQ401" s="42"/>
    </row>
    <row r="402" spans="1:43" ht="15.75" customHeight="1" x14ac:dyDescent="0.25">
      <c r="A402" s="41"/>
      <c r="F402" s="43"/>
      <c r="G402" s="43"/>
      <c r="I402" s="43"/>
      <c r="K402" s="44"/>
      <c r="W402" s="42"/>
      <c r="X402" s="42"/>
      <c r="AQ402" s="42"/>
    </row>
    <row r="403" spans="1:43" ht="15.75" customHeight="1" x14ac:dyDescent="0.25">
      <c r="A403" s="41"/>
      <c r="F403" s="43"/>
      <c r="G403" s="43"/>
      <c r="I403" s="43"/>
      <c r="K403" s="44"/>
      <c r="W403" s="42"/>
      <c r="X403" s="42"/>
      <c r="AQ403" s="42"/>
    </row>
    <row r="404" spans="1:43" ht="15.75" customHeight="1" x14ac:dyDescent="0.25">
      <c r="A404" s="41"/>
      <c r="F404" s="43"/>
      <c r="G404" s="43"/>
      <c r="I404" s="43"/>
      <c r="K404" s="44"/>
      <c r="W404" s="42"/>
      <c r="X404" s="42"/>
      <c r="AQ404" s="42"/>
    </row>
    <row r="405" spans="1:43" ht="15.75" customHeight="1" x14ac:dyDescent="0.25">
      <c r="A405" s="41"/>
      <c r="F405" s="43"/>
      <c r="G405" s="43"/>
      <c r="I405" s="43"/>
      <c r="K405" s="44"/>
      <c r="W405" s="42"/>
      <c r="X405" s="42"/>
      <c r="AQ405" s="42"/>
    </row>
    <row r="406" spans="1:43" ht="15.75" customHeight="1" x14ac:dyDescent="0.25">
      <c r="A406" s="41"/>
      <c r="F406" s="43"/>
      <c r="G406" s="43"/>
      <c r="I406" s="43"/>
      <c r="K406" s="44"/>
      <c r="W406" s="42"/>
      <c r="X406" s="42"/>
      <c r="AQ406" s="42"/>
    </row>
    <row r="407" spans="1:43" ht="15.75" customHeight="1" x14ac:dyDescent="0.25">
      <c r="A407" s="41"/>
      <c r="F407" s="43"/>
      <c r="G407" s="43"/>
      <c r="I407" s="43"/>
      <c r="K407" s="44"/>
      <c r="W407" s="42"/>
      <c r="X407" s="42"/>
      <c r="AQ407" s="42"/>
    </row>
    <row r="408" spans="1:43" ht="15.75" customHeight="1" x14ac:dyDescent="0.25">
      <c r="A408" s="41"/>
      <c r="F408" s="43"/>
      <c r="G408" s="43"/>
      <c r="I408" s="43"/>
      <c r="K408" s="44"/>
      <c r="W408" s="42"/>
      <c r="X408" s="42"/>
      <c r="AQ408" s="42"/>
    </row>
    <row r="409" spans="1:43" ht="15.75" customHeight="1" x14ac:dyDescent="0.25">
      <c r="A409" s="41"/>
      <c r="F409" s="43"/>
      <c r="G409" s="43"/>
      <c r="I409" s="43"/>
      <c r="K409" s="44"/>
      <c r="W409" s="42"/>
      <c r="X409" s="42"/>
      <c r="AQ409" s="42"/>
    </row>
    <row r="410" spans="1:43" ht="15.75" customHeight="1" x14ac:dyDescent="0.25">
      <c r="A410" s="41"/>
      <c r="F410" s="43"/>
      <c r="G410" s="43"/>
      <c r="I410" s="43"/>
      <c r="K410" s="44"/>
      <c r="W410" s="42"/>
      <c r="X410" s="42"/>
      <c r="AQ410" s="42"/>
    </row>
    <row r="411" spans="1:43" ht="15.75" customHeight="1" x14ac:dyDescent="0.25">
      <c r="A411" s="41"/>
      <c r="F411" s="43"/>
      <c r="G411" s="43"/>
      <c r="I411" s="43"/>
      <c r="K411" s="44"/>
      <c r="W411" s="42"/>
      <c r="X411" s="42"/>
      <c r="AQ411" s="42"/>
    </row>
    <row r="412" spans="1:43" ht="15.75" customHeight="1" x14ac:dyDescent="0.25">
      <c r="A412" s="41"/>
      <c r="F412" s="43"/>
      <c r="G412" s="43"/>
      <c r="I412" s="43"/>
      <c r="K412" s="44"/>
      <c r="W412" s="42"/>
      <c r="X412" s="42"/>
      <c r="AQ412" s="42"/>
    </row>
    <row r="413" spans="1:43" ht="15.75" customHeight="1" x14ac:dyDescent="0.25">
      <c r="A413" s="41"/>
      <c r="F413" s="43"/>
      <c r="G413" s="43"/>
      <c r="I413" s="43"/>
      <c r="K413" s="44"/>
      <c r="W413" s="42"/>
      <c r="X413" s="42"/>
      <c r="AQ413" s="42"/>
    </row>
    <row r="414" spans="1:43" ht="15.75" customHeight="1" x14ac:dyDescent="0.25">
      <c r="A414" s="41"/>
      <c r="F414" s="43"/>
      <c r="G414" s="43"/>
      <c r="I414" s="43"/>
      <c r="K414" s="44"/>
      <c r="W414" s="42"/>
      <c r="X414" s="42"/>
      <c r="AQ414" s="42"/>
    </row>
    <row r="415" spans="1:43" ht="15.75" customHeight="1" x14ac:dyDescent="0.25">
      <c r="A415" s="41"/>
      <c r="F415" s="43"/>
      <c r="G415" s="43"/>
      <c r="I415" s="43"/>
      <c r="K415" s="44"/>
      <c r="W415" s="42"/>
      <c r="X415" s="42"/>
      <c r="AQ415" s="42"/>
    </row>
    <row r="416" spans="1:43" ht="15.75" customHeight="1" x14ac:dyDescent="0.25">
      <c r="A416" s="41"/>
      <c r="F416" s="43"/>
      <c r="G416" s="43"/>
      <c r="I416" s="43"/>
      <c r="K416" s="44"/>
      <c r="W416" s="42"/>
      <c r="X416" s="42"/>
      <c r="AQ416" s="42"/>
    </row>
    <row r="417" spans="1:43" ht="15.75" customHeight="1" x14ac:dyDescent="0.25">
      <c r="A417" s="41"/>
      <c r="F417" s="43"/>
      <c r="G417" s="43"/>
      <c r="I417" s="43"/>
      <c r="K417" s="44"/>
      <c r="W417" s="42"/>
      <c r="X417" s="42"/>
      <c r="AQ417" s="42"/>
    </row>
    <row r="418" spans="1:43" ht="15.75" customHeight="1" x14ac:dyDescent="0.25">
      <c r="A418" s="41"/>
      <c r="F418" s="43"/>
      <c r="G418" s="43"/>
      <c r="I418" s="43"/>
      <c r="K418" s="44"/>
      <c r="W418" s="42"/>
      <c r="X418" s="42"/>
      <c r="AQ418" s="42"/>
    </row>
    <row r="419" spans="1:43" ht="15.75" customHeight="1" x14ac:dyDescent="0.25">
      <c r="A419" s="41"/>
      <c r="F419" s="43"/>
      <c r="G419" s="43"/>
      <c r="I419" s="43"/>
      <c r="K419" s="44"/>
      <c r="W419" s="42"/>
      <c r="X419" s="42"/>
      <c r="AQ419" s="42"/>
    </row>
    <row r="420" spans="1:43" ht="15.75" customHeight="1" x14ac:dyDescent="0.25">
      <c r="A420" s="41"/>
      <c r="F420" s="43"/>
      <c r="G420" s="43"/>
      <c r="I420" s="43"/>
      <c r="K420" s="44"/>
      <c r="W420" s="42"/>
      <c r="X420" s="42"/>
      <c r="AQ420" s="42"/>
    </row>
    <row r="421" spans="1:43" ht="15.75" customHeight="1" x14ac:dyDescent="0.25">
      <c r="A421" s="41"/>
      <c r="F421" s="43"/>
      <c r="G421" s="43"/>
      <c r="I421" s="43"/>
      <c r="K421" s="44"/>
      <c r="W421" s="42"/>
      <c r="X421" s="42"/>
      <c r="AQ421" s="42"/>
    </row>
    <row r="422" spans="1:43" ht="15.75" customHeight="1" x14ac:dyDescent="0.25">
      <c r="A422" s="41"/>
      <c r="F422" s="43"/>
      <c r="G422" s="43"/>
      <c r="I422" s="43"/>
      <c r="K422" s="44"/>
      <c r="W422" s="42"/>
      <c r="X422" s="42"/>
      <c r="AQ422" s="42"/>
    </row>
    <row r="423" spans="1:43" ht="15.75" customHeight="1" x14ac:dyDescent="0.25">
      <c r="A423" s="41"/>
      <c r="F423" s="43"/>
      <c r="G423" s="43"/>
      <c r="I423" s="43"/>
      <c r="K423" s="44"/>
      <c r="W423" s="42"/>
      <c r="X423" s="42"/>
      <c r="AQ423" s="42"/>
    </row>
    <row r="424" spans="1:43" ht="15.75" customHeight="1" x14ac:dyDescent="0.25">
      <c r="A424" s="41"/>
      <c r="F424" s="43"/>
      <c r="G424" s="43"/>
      <c r="I424" s="43"/>
      <c r="K424" s="44"/>
      <c r="W424" s="42"/>
      <c r="X424" s="42"/>
      <c r="AQ424" s="42"/>
    </row>
    <row r="425" spans="1:43" ht="15.75" customHeight="1" x14ac:dyDescent="0.25">
      <c r="A425" s="41"/>
      <c r="F425" s="43"/>
      <c r="G425" s="43"/>
      <c r="I425" s="43"/>
      <c r="K425" s="44"/>
      <c r="W425" s="42"/>
      <c r="X425" s="42"/>
      <c r="AQ425" s="42"/>
    </row>
    <row r="426" spans="1:43" ht="15.75" customHeight="1" x14ac:dyDescent="0.25">
      <c r="A426" s="41"/>
      <c r="F426" s="43"/>
      <c r="G426" s="43"/>
      <c r="I426" s="43"/>
      <c r="K426" s="44"/>
      <c r="W426" s="42"/>
      <c r="X426" s="42"/>
      <c r="AQ426" s="42"/>
    </row>
    <row r="427" spans="1:43" ht="15.75" customHeight="1" x14ac:dyDescent="0.25">
      <c r="A427" s="41"/>
      <c r="F427" s="43"/>
      <c r="G427" s="43"/>
      <c r="I427" s="43"/>
      <c r="K427" s="44"/>
      <c r="W427" s="42"/>
      <c r="X427" s="42"/>
      <c r="AQ427" s="42"/>
    </row>
    <row r="428" spans="1:43" ht="15.75" customHeight="1" x14ac:dyDescent="0.25">
      <c r="A428" s="41"/>
      <c r="F428" s="43"/>
      <c r="G428" s="43"/>
      <c r="I428" s="43"/>
      <c r="K428" s="44"/>
      <c r="W428" s="42"/>
      <c r="X428" s="42"/>
      <c r="AQ428" s="42"/>
    </row>
    <row r="429" spans="1:43" ht="15.75" customHeight="1" x14ac:dyDescent="0.25">
      <c r="A429" s="41"/>
      <c r="F429" s="43"/>
      <c r="G429" s="43"/>
      <c r="I429" s="43"/>
      <c r="K429" s="44"/>
      <c r="W429" s="42"/>
      <c r="X429" s="42"/>
      <c r="AQ429" s="42"/>
    </row>
    <row r="430" spans="1:43" ht="15.75" customHeight="1" x14ac:dyDescent="0.25">
      <c r="A430" s="41"/>
      <c r="F430" s="43"/>
      <c r="G430" s="43"/>
      <c r="I430" s="43"/>
      <c r="K430" s="44"/>
      <c r="W430" s="42"/>
      <c r="X430" s="42"/>
      <c r="AQ430" s="42"/>
    </row>
    <row r="431" spans="1:43" ht="15.75" customHeight="1" x14ac:dyDescent="0.25">
      <c r="A431" s="41"/>
      <c r="F431" s="43"/>
      <c r="G431" s="43"/>
      <c r="I431" s="43"/>
      <c r="K431" s="44"/>
      <c r="W431" s="42"/>
      <c r="X431" s="42"/>
      <c r="AQ431" s="42"/>
    </row>
    <row r="432" spans="1:43" ht="15.75" customHeight="1" x14ac:dyDescent="0.25">
      <c r="A432" s="41"/>
      <c r="F432" s="43"/>
      <c r="G432" s="43"/>
      <c r="I432" s="43"/>
      <c r="K432" s="44"/>
      <c r="W432" s="42"/>
      <c r="X432" s="42"/>
      <c r="AQ432" s="42"/>
    </row>
    <row r="433" spans="1:43" ht="15.75" customHeight="1" x14ac:dyDescent="0.25">
      <c r="A433" s="41"/>
      <c r="F433" s="43"/>
      <c r="G433" s="43"/>
      <c r="I433" s="43"/>
      <c r="K433" s="44"/>
      <c r="W433" s="42"/>
      <c r="X433" s="42"/>
      <c r="AQ433" s="42"/>
    </row>
    <row r="434" spans="1:43" ht="15.75" customHeight="1" x14ac:dyDescent="0.25">
      <c r="A434" s="41"/>
      <c r="F434" s="43"/>
      <c r="G434" s="43"/>
      <c r="I434" s="43"/>
      <c r="K434" s="44"/>
      <c r="W434" s="42"/>
      <c r="X434" s="42"/>
      <c r="AQ434" s="42"/>
    </row>
    <row r="435" spans="1:43" ht="15.75" customHeight="1" x14ac:dyDescent="0.25">
      <c r="A435" s="41"/>
      <c r="F435" s="43"/>
      <c r="G435" s="43"/>
      <c r="I435" s="43"/>
      <c r="K435" s="44"/>
      <c r="W435" s="42"/>
      <c r="X435" s="42"/>
      <c r="AQ435" s="42"/>
    </row>
    <row r="436" spans="1:43" ht="15.75" customHeight="1" x14ac:dyDescent="0.25">
      <c r="A436" s="41"/>
      <c r="F436" s="43"/>
      <c r="G436" s="43"/>
      <c r="I436" s="43"/>
      <c r="K436" s="44"/>
      <c r="W436" s="42"/>
      <c r="X436" s="42"/>
      <c r="AQ436" s="42"/>
    </row>
    <row r="437" spans="1:43" ht="15.75" customHeight="1" x14ac:dyDescent="0.25">
      <c r="A437" s="41"/>
      <c r="F437" s="43"/>
      <c r="G437" s="43"/>
      <c r="I437" s="43"/>
      <c r="K437" s="44"/>
      <c r="W437" s="42"/>
      <c r="X437" s="42"/>
      <c r="AQ437" s="42"/>
    </row>
    <row r="438" spans="1:43" ht="15.75" customHeight="1" x14ac:dyDescent="0.25">
      <c r="A438" s="41"/>
      <c r="F438" s="43"/>
      <c r="G438" s="43"/>
      <c r="I438" s="43"/>
      <c r="K438" s="44"/>
      <c r="W438" s="42"/>
      <c r="X438" s="42"/>
      <c r="AQ438" s="42"/>
    </row>
    <row r="439" spans="1:43" ht="15.75" customHeight="1" x14ac:dyDescent="0.25">
      <c r="A439" s="41"/>
      <c r="F439" s="43"/>
      <c r="G439" s="43"/>
      <c r="I439" s="43"/>
      <c r="K439" s="44"/>
      <c r="W439" s="42"/>
      <c r="X439" s="42"/>
      <c r="AQ439" s="42"/>
    </row>
    <row r="440" spans="1:43" ht="15.75" customHeight="1" x14ac:dyDescent="0.25">
      <c r="A440" s="41"/>
      <c r="F440" s="43"/>
      <c r="G440" s="43"/>
      <c r="I440" s="43"/>
      <c r="K440" s="44"/>
      <c r="W440" s="42"/>
      <c r="X440" s="42"/>
      <c r="AQ440" s="42"/>
    </row>
    <row r="441" spans="1:43" ht="15.75" customHeight="1" x14ac:dyDescent="0.25">
      <c r="A441" s="41"/>
      <c r="F441" s="43"/>
      <c r="G441" s="43"/>
      <c r="I441" s="43"/>
      <c r="K441" s="44"/>
      <c r="W441" s="42"/>
      <c r="X441" s="42"/>
      <c r="AQ441" s="42"/>
    </row>
    <row r="442" spans="1:43" ht="15.75" customHeight="1" x14ac:dyDescent="0.25">
      <c r="A442" s="41"/>
      <c r="F442" s="43"/>
      <c r="G442" s="43"/>
      <c r="I442" s="43"/>
      <c r="K442" s="44"/>
      <c r="W442" s="42"/>
      <c r="X442" s="42"/>
      <c r="AQ442" s="42"/>
    </row>
    <row r="443" spans="1:43" ht="15.75" customHeight="1" x14ac:dyDescent="0.25">
      <c r="A443" s="41"/>
      <c r="F443" s="43"/>
      <c r="G443" s="43"/>
      <c r="I443" s="43"/>
      <c r="K443" s="44"/>
      <c r="W443" s="42"/>
      <c r="X443" s="42"/>
      <c r="AQ443" s="42"/>
    </row>
    <row r="444" spans="1:43" ht="15.75" customHeight="1" x14ac:dyDescent="0.25">
      <c r="A444" s="41"/>
      <c r="F444" s="43"/>
      <c r="G444" s="43"/>
      <c r="I444" s="43"/>
      <c r="K444" s="44"/>
      <c r="W444" s="42"/>
      <c r="X444" s="42"/>
      <c r="AQ444" s="42"/>
    </row>
    <row r="445" spans="1:43" ht="15.75" customHeight="1" x14ac:dyDescent="0.25">
      <c r="A445" s="41"/>
      <c r="F445" s="43"/>
      <c r="G445" s="43"/>
      <c r="I445" s="43"/>
      <c r="K445" s="44"/>
      <c r="W445" s="42"/>
      <c r="X445" s="42"/>
      <c r="AQ445" s="42"/>
    </row>
    <row r="446" spans="1:43" ht="15.75" customHeight="1" x14ac:dyDescent="0.25">
      <c r="A446" s="41"/>
      <c r="F446" s="43"/>
      <c r="G446" s="43"/>
      <c r="I446" s="43"/>
      <c r="K446" s="44"/>
      <c r="W446" s="42"/>
      <c r="X446" s="42"/>
      <c r="AQ446" s="42"/>
    </row>
    <row r="447" spans="1:43" ht="15.75" customHeight="1" x14ac:dyDescent="0.25">
      <c r="A447" s="41"/>
      <c r="F447" s="43"/>
      <c r="G447" s="43"/>
      <c r="I447" s="43"/>
      <c r="K447" s="44"/>
      <c r="W447" s="42"/>
      <c r="X447" s="42"/>
      <c r="AQ447" s="42"/>
    </row>
    <row r="448" spans="1:43" ht="15.75" customHeight="1" x14ac:dyDescent="0.25">
      <c r="A448" s="41"/>
      <c r="F448" s="43"/>
      <c r="G448" s="43"/>
      <c r="I448" s="43"/>
      <c r="K448" s="44"/>
      <c r="W448" s="42"/>
      <c r="X448" s="42"/>
      <c r="AQ448" s="42"/>
    </row>
    <row r="449" spans="1:43" ht="15.75" customHeight="1" x14ac:dyDescent="0.25">
      <c r="A449" s="41"/>
      <c r="F449" s="43"/>
      <c r="G449" s="43"/>
      <c r="I449" s="43"/>
      <c r="K449" s="44"/>
      <c r="W449" s="42"/>
      <c r="X449" s="42"/>
      <c r="AQ449" s="42"/>
    </row>
    <row r="450" spans="1:43" ht="15.75" customHeight="1" x14ac:dyDescent="0.25">
      <c r="A450" s="41"/>
      <c r="F450" s="43"/>
      <c r="G450" s="43"/>
      <c r="I450" s="43"/>
      <c r="K450" s="44"/>
      <c r="W450" s="42"/>
      <c r="X450" s="42"/>
      <c r="AQ450" s="42"/>
    </row>
    <row r="451" spans="1:43" ht="15.75" customHeight="1" x14ac:dyDescent="0.25">
      <c r="A451" s="41"/>
      <c r="F451" s="43"/>
      <c r="G451" s="43"/>
      <c r="I451" s="43"/>
      <c r="K451" s="44"/>
      <c r="W451" s="42"/>
      <c r="X451" s="42"/>
      <c r="AQ451" s="42"/>
    </row>
    <row r="452" spans="1:43" ht="15.75" customHeight="1" x14ac:dyDescent="0.25">
      <c r="A452" s="41"/>
      <c r="F452" s="43"/>
      <c r="G452" s="43"/>
      <c r="I452" s="43"/>
      <c r="K452" s="44"/>
      <c r="W452" s="42"/>
      <c r="X452" s="42"/>
      <c r="AQ452" s="42"/>
    </row>
    <row r="453" spans="1:43" ht="15.75" customHeight="1" x14ac:dyDescent="0.25">
      <c r="A453" s="41"/>
      <c r="F453" s="43"/>
      <c r="G453" s="43"/>
      <c r="I453" s="43"/>
      <c r="K453" s="44"/>
      <c r="W453" s="42"/>
      <c r="X453" s="42"/>
      <c r="AQ453" s="42"/>
    </row>
    <row r="454" spans="1:43" ht="15.75" customHeight="1" x14ac:dyDescent="0.25">
      <c r="A454" s="41"/>
      <c r="F454" s="43"/>
      <c r="G454" s="43"/>
      <c r="I454" s="43"/>
      <c r="K454" s="44"/>
      <c r="W454" s="42"/>
      <c r="X454" s="42"/>
      <c r="AQ454" s="42"/>
    </row>
    <row r="455" spans="1:43" ht="15.75" customHeight="1" x14ac:dyDescent="0.25">
      <c r="A455" s="41"/>
      <c r="F455" s="43"/>
      <c r="G455" s="43"/>
      <c r="I455" s="43"/>
      <c r="K455" s="44"/>
      <c r="W455" s="42"/>
      <c r="X455" s="42"/>
      <c r="AQ455" s="42"/>
    </row>
    <row r="456" spans="1:43" ht="15.75" customHeight="1" x14ac:dyDescent="0.25">
      <c r="A456" s="41"/>
      <c r="F456" s="43"/>
      <c r="G456" s="43"/>
      <c r="I456" s="43"/>
      <c r="K456" s="44"/>
      <c r="W456" s="42"/>
      <c r="X456" s="42"/>
      <c r="AQ456" s="42"/>
    </row>
    <row r="457" spans="1:43" ht="15.75" customHeight="1" x14ac:dyDescent="0.25">
      <c r="A457" s="41"/>
      <c r="F457" s="43"/>
      <c r="G457" s="43"/>
      <c r="I457" s="43"/>
      <c r="K457" s="44"/>
      <c r="W457" s="42"/>
      <c r="X457" s="42"/>
      <c r="AQ457" s="42"/>
    </row>
    <row r="458" spans="1:43" ht="15.75" customHeight="1" x14ac:dyDescent="0.25">
      <c r="A458" s="41"/>
      <c r="F458" s="43"/>
      <c r="G458" s="43"/>
      <c r="I458" s="43"/>
      <c r="K458" s="44"/>
      <c r="W458" s="42"/>
      <c r="X458" s="42"/>
      <c r="AQ458" s="42"/>
    </row>
    <row r="459" spans="1:43" ht="15.75" customHeight="1" x14ac:dyDescent="0.25">
      <c r="A459" s="41"/>
      <c r="F459" s="43"/>
      <c r="G459" s="43"/>
      <c r="I459" s="43"/>
      <c r="K459" s="44"/>
      <c r="W459" s="42"/>
      <c r="X459" s="42"/>
      <c r="AQ459" s="42"/>
    </row>
    <row r="460" spans="1:43" ht="15.75" customHeight="1" x14ac:dyDescent="0.25">
      <c r="A460" s="41"/>
      <c r="F460" s="43"/>
      <c r="G460" s="43"/>
      <c r="I460" s="43"/>
      <c r="K460" s="44"/>
      <c r="W460" s="42"/>
      <c r="X460" s="42"/>
      <c r="AQ460" s="42"/>
    </row>
    <row r="461" spans="1:43" ht="15.75" customHeight="1" x14ac:dyDescent="0.25">
      <c r="A461" s="41"/>
      <c r="F461" s="43"/>
      <c r="G461" s="43"/>
      <c r="I461" s="43"/>
      <c r="K461" s="44"/>
      <c r="W461" s="42"/>
      <c r="X461" s="42"/>
      <c r="AQ461" s="42"/>
    </row>
    <row r="462" spans="1:43" ht="15.75" customHeight="1" x14ac:dyDescent="0.25">
      <c r="A462" s="41"/>
      <c r="F462" s="43"/>
      <c r="G462" s="43"/>
      <c r="I462" s="43"/>
      <c r="K462" s="44"/>
      <c r="W462" s="42"/>
      <c r="X462" s="42"/>
      <c r="AQ462" s="42"/>
    </row>
    <row r="463" spans="1:43" ht="15.75" customHeight="1" x14ac:dyDescent="0.25">
      <c r="A463" s="41"/>
      <c r="F463" s="43"/>
      <c r="G463" s="43"/>
      <c r="I463" s="43"/>
      <c r="K463" s="44"/>
      <c r="W463" s="42"/>
      <c r="X463" s="42"/>
      <c r="AQ463" s="42"/>
    </row>
    <row r="464" spans="1:43" ht="15.75" customHeight="1" x14ac:dyDescent="0.25">
      <c r="A464" s="41"/>
      <c r="F464" s="43"/>
      <c r="G464" s="43"/>
      <c r="I464" s="43"/>
      <c r="K464" s="44"/>
      <c r="W464" s="42"/>
      <c r="X464" s="42"/>
      <c r="AQ464" s="42"/>
    </row>
    <row r="465" spans="1:43" ht="15.75" customHeight="1" x14ac:dyDescent="0.25">
      <c r="A465" s="41"/>
      <c r="F465" s="43"/>
      <c r="G465" s="43"/>
      <c r="I465" s="43"/>
      <c r="K465" s="44"/>
      <c r="W465" s="42"/>
      <c r="X465" s="42"/>
      <c r="AQ465" s="42"/>
    </row>
    <row r="466" spans="1:43" ht="15.75" customHeight="1" x14ac:dyDescent="0.25">
      <c r="A466" s="41"/>
      <c r="F466" s="43"/>
      <c r="G466" s="43"/>
      <c r="I466" s="43"/>
      <c r="K466" s="44"/>
      <c r="W466" s="42"/>
      <c r="X466" s="42"/>
      <c r="AQ466" s="42"/>
    </row>
    <row r="467" spans="1:43" ht="15.75" customHeight="1" x14ac:dyDescent="0.25">
      <c r="A467" s="41"/>
      <c r="F467" s="43"/>
      <c r="G467" s="43"/>
      <c r="I467" s="43"/>
      <c r="K467" s="44"/>
      <c r="W467" s="42"/>
      <c r="X467" s="42"/>
      <c r="AQ467" s="42"/>
    </row>
    <row r="468" spans="1:43" ht="15.75" customHeight="1" x14ac:dyDescent="0.25">
      <c r="A468" s="41"/>
      <c r="F468" s="43"/>
      <c r="G468" s="43"/>
      <c r="I468" s="43"/>
      <c r="K468" s="44"/>
      <c r="W468" s="42"/>
      <c r="X468" s="42"/>
      <c r="AQ468" s="42"/>
    </row>
    <row r="469" spans="1:43" ht="15.75" customHeight="1" x14ac:dyDescent="0.25">
      <c r="A469" s="41"/>
      <c r="F469" s="43"/>
      <c r="G469" s="43"/>
      <c r="I469" s="43"/>
      <c r="K469" s="44"/>
      <c r="W469" s="42"/>
      <c r="X469" s="42"/>
      <c r="AQ469" s="42"/>
    </row>
    <row r="470" spans="1:43" ht="15.75" customHeight="1" x14ac:dyDescent="0.25">
      <c r="A470" s="41"/>
      <c r="F470" s="43"/>
      <c r="G470" s="43"/>
      <c r="I470" s="43"/>
      <c r="K470" s="44"/>
      <c r="W470" s="42"/>
      <c r="X470" s="42"/>
      <c r="AQ470" s="42"/>
    </row>
    <row r="471" spans="1:43" ht="15.75" customHeight="1" x14ac:dyDescent="0.25">
      <c r="A471" s="41"/>
      <c r="F471" s="43"/>
      <c r="G471" s="43"/>
      <c r="I471" s="43"/>
      <c r="K471" s="44"/>
      <c r="W471" s="42"/>
      <c r="X471" s="42"/>
      <c r="AQ471" s="42"/>
    </row>
    <row r="472" spans="1:43" ht="15.75" customHeight="1" x14ac:dyDescent="0.25">
      <c r="A472" s="41"/>
      <c r="F472" s="43"/>
      <c r="G472" s="43"/>
      <c r="I472" s="43"/>
      <c r="K472" s="44"/>
      <c r="W472" s="42"/>
      <c r="X472" s="42"/>
      <c r="AQ472" s="42"/>
    </row>
    <row r="473" spans="1:43" ht="15.75" customHeight="1" x14ac:dyDescent="0.25">
      <c r="A473" s="41"/>
      <c r="F473" s="43"/>
      <c r="G473" s="43"/>
      <c r="I473" s="43"/>
      <c r="K473" s="44"/>
      <c r="W473" s="42"/>
      <c r="X473" s="42"/>
      <c r="AQ473" s="42"/>
    </row>
    <row r="474" spans="1:43" ht="15.75" customHeight="1" x14ac:dyDescent="0.25">
      <c r="A474" s="41"/>
      <c r="F474" s="43"/>
      <c r="G474" s="43"/>
      <c r="I474" s="43"/>
      <c r="K474" s="44"/>
      <c r="W474" s="42"/>
      <c r="X474" s="42"/>
      <c r="AQ474" s="42"/>
    </row>
    <row r="475" spans="1:43" ht="15.75" customHeight="1" x14ac:dyDescent="0.25">
      <c r="A475" s="41"/>
      <c r="F475" s="43"/>
      <c r="G475" s="43"/>
      <c r="I475" s="43"/>
      <c r="K475" s="44"/>
      <c r="W475" s="42"/>
      <c r="X475" s="42"/>
      <c r="AQ475" s="42"/>
    </row>
    <row r="476" spans="1:43" ht="15.75" customHeight="1" x14ac:dyDescent="0.25">
      <c r="A476" s="41"/>
      <c r="F476" s="43"/>
      <c r="G476" s="43"/>
      <c r="I476" s="43"/>
      <c r="K476" s="44"/>
      <c r="W476" s="42"/>
      <c r="X476" s="42"/>
      <c r="AQ476" s="42"/>
    </row>
    <row r="477" spans="1:43" ht="15.75" customHeight="1" x14ac:dyDescent="0.25">
      <c r="A477" s="41"/>
      <c r="F477" s="43"/>
      <c r="G477" s="43"/>
      <c r="I477" s="43"/>
      <c r="K477" s="44"/>
      <c r="W477" s="42"/>
      <c r="X477" s="42"/>
      <c r="AQ477" s="42"/>
    </row>
    <row r="478" spans="1:43" ht="15.75" customHeight="1" x14ac:dyDescent="0.25">
      <c r="A478" s="41"/>
      <c r="F478" s="43"/>
      <c r="G478" s="43"/>
      <c r="I478" s="43"/>
      <c r="K478" s="44"/>
      <c r="W478" s="42"/>
      <c r="X478" s="42"/>
      <c r="AQ478" s="42"/>
    </row>
    <row r="479" spans="1:43" ht="15.75" customHeight="1" x14ac:dyDescent="0.25">
      <c r="A479" s="41"/>
      <c r="F479" s="43"/>
      <c r="G479" s="43"/>
      <c r="I479" s="43"/>
      <c r="K479" s="44"/>
      <c r="W479" s="42"/>
      <c r="X479" s="42"/>
      <c r="AQ479" s="42"/>
    </row>
    <row r="480" spans="1:43" ht="15.75" customHeight="1" x14ac:dyDescent="0.25">
      <c r="A480" s="41"/>
      <c r="F480" s="43"/>
      <c r="G480" s="43"/>
      <c r="I480" s="43"/>
      <c r="K480" s="44"/>
      <c r="W480" s="42"/>
      <c r="X480" s="42"/>
      <c r="AQ480" s="42"/>
    </row>
    <row r="481" spans="1:43" ht="15.75" customHeight="1" x14ac:dyDescent="0.25">
      <c r="A481" s="41"/>
      <c r="F481" s="43"/>
      <c r="G481" s="43"/>
      <c r="I481" s="43"/>
      <c r="K481" s="44"/>
      <c r="W481" s="42"/>
      <c r="X481" s="42"/>
      <c r="AQ481" s="42"/>
    </row>
    <row r="482" spans="1:43" ht="15.75" customHeight="1" x14ac:dyDescent="0.25">
      <c r="A482" s="41"/>
      <c r="F482" s="43"/>
      <c r="G482" s="43"/>
      <c r="I482" s="43"/>
      <c r="K482" s="44"/>
      <c r="W482" s="42"/>
      <c r="X482" s="42"/>
      <c r="AQ482" s="42"/>
    </row>
    <row r="483" spans="1:43" ht="15.75" customHeight="1" x14ac:dyDescent="0.25">
      <c r="A483" s="41"/>
      <c r="F483" s="43"/>
      <c r="G483" s="43"/>
      <c r="I483" s="43"/>
      <c r="K483" s="44"/>
      <c r="W483" s="42"/>
      <c r="X483" s="42"/>
      <c r="AQ483" s="42"/>
    </row>
    <row r="484" spans="1:43" ht="15.75" customHeight="1" x14ac:dyDescent="0.25">
      <c r="A484" s="41"/>
      <c r="F484" s="43"/>
      <c r="G484" s="43"/>
      <c r="I484" s="43"/>
      <c r="K484" s="44"/>
      <c r="W484" s="42"/>
      <c r="X484" s="42"/>
      <c r="AQ484" s="42"/>
    </row>
    <row r="485" spans="1:43" ht="15.75" customHeight="1" x14ac:dyDescent="0.25">
      <c r="A485" s="41"/>
      <c r="F485" s="43"/>
      <c r="G485" s="43"/>
      <c r="I485" s="43"/>
      <c r="K485" s="44"/>
      <c r="W485" s="42"/>
      <c r="X485" s="42"/>
      <c r="AQ485" s="42"/>
    </row>
    <row r="486" spans="1:43" ht="15.75" customHeight="1" x14ac:dyDescent="0.25">
      <c r="A486" s="41"/>
      <c r="F486" s="43"/>
      <c r="G486" s="43"/>
      <c r="I486" s="43"/>
      <c r="K486" s="44"/>
      <c r="W486" s="42"/>
      <c r="X486" s="42"/>
      <c r="AQ486" s="42"/>
    </row>
    <row r="487" spans="1:43" ht="15.75" customHeight="1" x14ac:dyDescent="0.25">
      <c r="A487" s="41"/>
      <c r="F487" s="43"/>
      <c r="G487" s="43"/>
      <c r="I487" s="43"/>
      <c r="K487" s="44"/>
      <c r="W487" s="42"/>
      <c r="X487" s="42"/>
      <c r="AQ487" s="42"/>
    </row>
    <row r="488" spans="1:43" ht="15.75" customHeight="1" x14ac:dyDescent="0.25">
      <c r="A488" s="41"/>
      <c r="F488" s="43"/>
      <c r="G488" s="43"/>
      <c r="I488" s="43"/>
      <c r="K488" s="44"/>
      <c r="W488" s="42"/>
      <c r="X488" s="42"/>
      <c r="AQ488" s="42"/>
    </row>
    <row r="489" spans="1:43" ht="15.75" customHeight="1" x14ac:dyDescent="0.25">
      <c r="A489" s="41"/>
      <c r="F489" s="43"/>
      <c r="G489" s="43"/>
      <c r="I489" s="43"/>
      <c r="K489" s="44"/>
      <c r="W489" s="42"/>
      <c r="X489" s="42"/>
      <c r="AQ489" s="42"/>
    </row>
    <row r="490" spans="1:43" ht="15.75" customHeight="1" x14ac:dyDescent="0.25">
      <c r="A490" s="41"/>
      <c r="F490" s="43"/>
      <c r="G490" s="43"/>
      <c r="I490" s="43"/>
      <c r="K490" s="44"/>
      <c r="W490" s="42"/>
      <c r="X490" s="42"/>
      <c r="AQ490" s="42"/>
    </row>
    <row r="491" spans="1:43" ht="15.75" customHeight="1" x14ac:dyDescent="0.25">
      <c r="A491" s="41"/>
      <c r="F491" s="43"/>
      <c r="G491" s="43"/>
      <c r="I491" s="43"/>
      <c r="K491" s="44"/>
      <c r="W491" s="42"/>
      <c r="X491" s="42"/>
      <c r="AQ491" s="42"/>
    </row>
    <row r="492" spans="1:43" ht="15.75" customHeight="1" x14ac:dyDescent="0.25">
      <c r="A492" s="41"/>
      <c r="F492" s="43"/>
      <c r="G492" s="43"/>
      <c r="I492" s="43"/>
      <c r="K492" s="44"/>
      <c r="W492" s="42"/>
      <c r="X492" s="42"/>
      <c r="AQ492" s="42"/>
    </row>
    <row r="493" spans="1:43" ht="15.75" customHeight="1" x14ac:dyDescent="0.25">
      <c r="A493" s="41"/>
      <c r="F493" s="43"/>
      <c r="G493" s="43"/>
      <c r="I493" s="43"/>
      <c r="K493" s="44"/>
      <c r="W493" s="42"/>
      <c r="X493" s="42"/>
      <c r="AQ493" s="42"/>
    </row>
    <row r="494" spans="1:43" ht="15.75" customHeight="1" x14ac:dyDescent="0.25">
      <c r="A494" s="41"/>
      <c r="F494" s="43"/>
      <c r="G494" s="43"/>
      <c r="I494" s="43"/>
      <c r="K494" s="44"/>
      <c r="W494" s="42"/>
      <c r="X494" s="42"/>
      <c r="AQ494" s="42"/>
    </row>
    <row r="495" spans="1:43" ht="15.75" customHeight="1" x14ac:dyDescent="0.25">
      <c r="A495" s="41"/>
      <c r="F495" s="43"/>
      <c r="G495" s="43"/>
      <c r="I495" s="43"/>
      <c r="K495" s="44"/>
      <c r="W495" s="42"/>
      <c r="X495" s="42"/>
      <c r="AQ495" s="42"/>
    </row>
    <row r="496" spans="1:43" ht="15.75" customHeight="1" x14ac:dyDescent="0.25">
      <c r="A496" s="41"/>
      <c r="F496" s="43"/>
      <c r="G496" s="43"/>
      <c r="I496" s="43"/>
      <c r="K496" s="44"/>
      <c r="W496" s="42"/>
      <c r="X496" s="42"/>
      <c r="AQ496" s="42"/>
    </row>
    <row r="497" spans="1:43" ht="15.75" customHeight="1" x14ac:dyDescent="0.25">
      <c r="A497" s="41"/>
      <c r="F497" s="43"/>
      <c r="G497" s="43"/>
      <c r="I497" s="43"/>
      <c r="K497" s="44"/>
      <c r="W497" s="42"/>
      <c r="X497" s="42"/>
      <c r="AQ497" s="42"/>
    </row>
    <row r="498" spans="1:43" ht="15.75" customHeight="1" x14ac:dyDescent="0.25">
      <c r="A498" s="41"/>
      <c r="F498" s="43"/>
      <c r="G498" s="43"/>
      <c r="I498" s="43"/>
      <c r="K498" s="44"/>
      <c r="W498" s="42"/>
      <c r="X498" s="42"/>
      <c r="AQ498" s="42"/>
    </row>
    <row r="499" spans="1:43" ht="15.75" customHeight="1" x14ac:dyDescent="0.25">
      <c r="A499" s="41"/>
      <c r="F499" s="43"/>
      <c r="G499" s="43"/>
      <c r="I499" s="43"/>
      <c r="K499" s="44"/>
      <c r="W499" s="42"/>
      <c r="X499" s="42"/>
      <c r="AQ499" s="42"/>
    </row>
    <row r="500" spans="1:43" ht="15.75" customHeight="1" x14ac:dyDescent="0.25">
      <c r="A500" s="41"/>
      <c r="F500" s="43"/>
      <c r="G500" s="43"/>
      <c r="I500" s="43"/>
      <c r="K500" s="44"/>
      <c r="W500" s="42"/>
      <c r="X500" s="42"/>
      <c r="AQ500" s="42"/>
    </row>
    <row r="501" spans="1:43" ht="15.75" customHeight="1" x14ac:dyDescent="0.25">
      <c r="A501" s="41"/>
      <c r="F501" s="43"/>
      <c r="G501" s="43"/>
      <c r="I501" s="43"/>
      <c r="K501" s="44"/>
      <c r="W501" s="42"/>
      <c r="X501" s="42"/>
      <c r="AQ501" s="42"/>
    </row>
    <row r="502" spans="1:43" ht="15.75" customHeight="1" x14ac:dyDescent="0.25">
      <c r="A502" s="41"/>
      <c r="F502" s="43"/>
      <c r="G502" s="43"/>
      <c r="I502" s="43"/>
      <c r="K502" s="44"/>
      <c r="W502" s="42"/>
      <c r="X502" s="42"/>
      <c r="AQ502" s="42"/>
    </row>
    <row r="503" spans="1:43" ht="15.75" customHeight="1" x14ac:dyDescent="0.25">
      <c r="A503" s="41"/>
      <c r="F503" s="43"/>
      <c r="G503" s="43"/>
      <c r="I503" s="43"/>
      <c r="K503" s="44"/>
      <c r="W503" s="42"/>
      <c r="X503" s="42"/>
      <c r="AQ503" s="42"/>
    </row>
    <row r="504" spans="1:43" ht="15.75" customHeight="1" x14ac:dyDescent="0.25">
      <c r="A504" s="41"/>
      <c r="F504" s="43"/>
      <c r="G504" s="43"/>
      <c r="I504" s="43"/>
      <c r="K504" s="44"/>
      <c r="W504" s="42"/>
      <c r="X504" s="42"/>
      <c r="AQ504" s="42"/>
    </row>
    <row r="505" spans="1:43" ht="15.75" customHeight="1" x14ac:dyDescent="0.25">
      <c r="A505" s="41"/>
      <c r="F505" s="43"/>
      <c r="G505" s="43"/>
      <c r="I505" s="43"/>
      <c r="K505" s="44"/>
      <c r="W505" s="42"/>
      <c r="X505" s="42"/>
      <c r="AQ505" s="42"/>
    </row>
    <row r="506" spans="1:43" ht="15.75" customHeight="1" x14ac:dyDescent="0.25">
      <c r="A506" s="41"/>
      <c r="F506" s="43"/>
      <c r="G506" s="43"/>
      <c r="I506" s="43"/>
      <c r="K506" s="44"/>
      <c r="W506" s="42"/>
      <c r="X506" s="42"/>
      <c r="AQ506" s="42"/>
    </row>
    <row r="507" spans="1:43" ht="15.75" customHeight="1" x14ac:dyDescent="0.25">
      <c r="A507" s="41"/>
      <c r="F507" s="43"/>
      <c r="G507" s="43"/>
      <c r="I507" s="43"/>
      <c r="K507" s="44"/>
      <c r="W507" s="42"/>
      <c r="X507" s="42"/>
      <c r="AQ507" s="42"/>
    </row>
    <row r="508" spans="1:43" ht="15.75" customHeight="1" x14ac:dyDescent="0.25">
      <c r="A508" s="41"/>
      <c r="F508" s="43"/>
      <c r="G508" s="43"/>
      <c r="I508" s="43"/>
      <c r="K508" s="44"/>
      <c r="W508" s="42"/>
      <c r="X508" s="42"/>
      <c r="AQ508" s="42"/>
    </row>
    <row r="509" spans="1:43" ht="15.75" customHeight="1" x14ac:dyDescent="0.25">
      <c r="A509" s="41"/>
      <c r="F509" s="43"/>
      <c r="G509" s="43"/>
      <c r="I509" s="43"/>
      <c r="K509" s="44"/>
      <c r="W509" s="42"/>
      <c r="X509" s="42"/>
      <c r="AQ509" s="42"/>
    </row>
    <row r="510" spans="1:43" ht="15.75" customHeight="1" x14ac:dyDescent="0.25">
      <c r="A510" s="41"/>
      <c r="F510" s="43"/>
      <c r="G510" s="43"/>
      <c r="I510" s="43"/>
      <c r="K510" s="44"/>
      <c r="W510" s="42"/>
      <c r="X510" s="42"/>
      <c r="AQ510" s="42"/>
    </row>
    <row r="511" spans="1:43" ht="15.75" customHeight="1" x14ac:dyDescent="0.25">
      <c r="A511" s="41"/>
      <c r="F511" s="43"/>
      <c r="G511" s="43"/>
      <c r="I511" s="43"/>
      <c r="K511" s="44"/>
      <c r="W511" s="42"/>
      <c r="X511" s="42"/>
      <c r="AQ511" s="42"/>
    </row>
    <row r="512" spans="1:43" ht="15.75" customHeight="1" x14ac:dyDescent="0.25">
      <c r="A512" s="41"/>
      <c r="F512" s="43"/>
      <c r="G512" s="43"/>
      <c r="I512" s="43"/>
      <c r="K512" s="44"/>
      <c r="W512" s="42"/>
      <c r="X512" s="42"/>
      <c r="AQ512" s="42"/>
    </row>
    <row r="513" spans="1:43" ht="15.75" customHeight="1" x14ac:dyDescent="0.25">
      <c r="A513" s="41"/>
      <c r="F513" s="43"/>
      <c r="G513" s="43"/>
      <c r="I513" s="43"/>
      <c r="K513" s="44"/>
      <c r="W513" s="42"/>
      <c r="X513" s="42"/>
      <c r="AQ513" s="42"/>
    </row>
    <row r="514" spans="1:43" ht="15.75" customHeight="1" x14ac:dyDescent="0.25">
      <c r="A514" s="41"/>
      <c r="F514" s="43"/>
      <c r="G514" s="43"/>
      <c r="I514" s="43"/>
      <c r="K514" s="44"/>
      <c r="W514" s="42"/>
      <c r="X514" s="42"/>
      <c r="AQ514" s="42"/>
    </row>
    <row r="515" spans="1:43" ht="15.75" customHeight="1" x14ac:dyDescent="0.25">
      <c r="A515" s="41"/>
      <c r="F515" s="43"/>
      <c r="G515" s="43"/>
      <c r="I515" s="43"/>
      <c r="K515" s="44"/>
      <c r="W515" s="42"/>
      <c r="X515" s="42"/>
      <c r="AQ515" s="42"/>
    </row>
    <row r="516" spans="1:43" ht="15.75" customHeight="1" x14ac:dyDescent="0.25">
      <c r="A516" s="41"/>
      <c r="F516" s="43"/>
      <c r="G516" s="43"/>
      <c r="I516" s="43"/>
      <c r="K516" s="44"/>
      <c r="W516" s="42"/>
      <c r="X516" s="42"/>
      <c r="AQ516" s="42"/>
    </row>
    <row r="517" spans="1:43" ht="15.75" customHeight="1" x14ac:dyDescent="0.25">
      <c r="A517" s="41"/>
      <c r="F517" s="43"/>
      <c r="G517" s="43"/>
      <c r="I517" s="43"/>
      <c r="K517" s="44"/>
      <c r="W517" s="42"/>
      <c r="X517" s="42"/>
      <c r="AQ517" s="42"/>
    </row>
    <row r="518" spans="1:43" ht="15.75" customHeight="1" x14ac:dyDescent="0.25">
      <c r="A518" s="41"/>
      <c r="F518" s="43"/>
      <c r="G518" s="43"/>
      <c r="I518" s="43"/>
      <c r="K518" s="44"/>
      <c r="W518" s="42"/>
      <c r="X518" s="42"/>
      <c r="AQ518" s="42"/>
    </row>
    <row r="519" spans="1:43" ht="15.75" customHeight="1" x14ac:dyDescent="0.25">
      <c r="A519" s="41"/>
      <c r="F519" s="43"/>
      <c r="G519" s="43"/>
      <c r="I519" s="43"/>
      <c r="K519" s="44"/>
      <c r="W519" s="42"/>
      <c r="X519" s="42"/>
      <c r="AQ519" s="42"/>
    </row>
    <row r="520" spans="1:43" ht="15.75" customHeight="1" x14ac:dyDescent="0.25">
      <c r="A520" s="41"/>
      <c r="F520" s="43"/>
      <c r="G520" s="43"/>
      <c r="I520" s="43"/>
      <c r="K520" s="44"/>
      <c r="W520" s="42"/>
      <c r="X520" s="42"/>
      <c r="AQ520" s="42"/>
    </row>
    <row r="521" spans="1:43" ht="15.75" customHeight="1" x14ac:dyDescent="0.25">
      <c r="A521" s="41"/>
      <c r="F521" s="43"/>
      <c r="G521" s="43"/>
      <c r="I521" s="43"/>
      <c r="K521" s="44"/>
      <c r="W521" s="42"/>
      <c r="X521" s="42"/>
      <c r="AQ521" s="42"/>
    </row>
    <row r="522" spans="1:43" ht="15.75" customHeight="1" x14ac:dyDescent="0.25">
      <c r="A522" s="41"/>
      <c r="F522" s="43"/>
      <c r="G522" s="43"/>
      <c r="I522" s="43"/>
      <c r="K522" s="44"/>
      <c r="W522" s="42"/>
      <c r="X522" s="42"/>
      <c r="AQ522" s="42"/>
    </row>
    <row r="523" spans="1:43" ht="15.75" customHeight="1" x14ac:dyDescent="0.25">
      <c r="A523" s="41"/>
      <c r="F523" s="43"/>
      <c r="G523" s="43"/>
      <c r="I523" s="43"/>
      <c r="K523" s="44"/>
      <c r="W523" s="42"/>
      <c r="X523" s="42"/>
      <c r="AQ523" s="42"/>
    </row>
    <row r="524" spans="1:43" ht="15.75" customHeight="1" x14ac:dyDescent="0.25">
      <c r="A524" s="41"/>
      <c r="F524" s="43"/>
      <c r="G524" s="43"/>
      <c r="I524" s="43"/>
      <c r="K524" s="44"/>
      <c r="W524" s="42"/>
      <c r="X524" s="42"/>
      <c r="AQ524" s="42"/>
    </row>
    <row r="525" spans="1:43" ht="15.75" customHeight="1" x14ac:dyDescent="0.25">
      <c r="A525" s="41"/>
      <c r="F525" s="43"/>
      <c r="G525" s="43"/>
      <c r="I525" s="43"/>
      <c r="K525" s="44"/>
      <c r="W525" s="42"/>
      <c r="X525" s="42"/>
      <c r="AQ525" s="42"/>
    </row>
    <row r="526" spans="1:43" ht="15.75" customHeight="1" x14ac:dyDescent="0.25">
      <c r="A526" s="41"/>
      <c r="F526" s="43"/>
      <c r="G526" s="43"/>
      <c r="I526" s="43"/>
      <c r="K526" s="44"/>
      <c r="W526" s="42"/>
      <c r="X526" s="42"/>
      <c r="AQ526" s="42"/>
    </row>
    <row r="527" spans="1:43" ht="15.75" customHeight="1" x14ac:dyDescent="0.25">
      <c r="A527" s="41"/>
      <c r="F527" s="43"/>
      <c r="G527" s="43"/>
      <c r="I527" s="43"/>
      <c r="K527" s="44"/>
      <c r="W527" s="42"/>
      <c r="X527" s="42"/>
      <c r="AQ527" s="42"/>
    </row>
    <row r="528" spans="1:43" ht="15.75" customHeight="1" x14ac:dyDescent="0.25">
      <c r="A528" s="41"/>
      <c r="F528" s="43"/>
      <c r="G528" s="43"/>
      <c r="I528" s="43"/>
      <c r="K528" s="44"/>
      <c r="W528" s="42"/>
      <c r="X528" s="42"/>
      <c r="AQ528" s="42"/>
    </row>
    <row r="529" spans="1:43" ht="15.75" customHeight="1" x14ac:dyDescent="0.25">
      <c r="A529" s="41"/>
      <c r="F529" s="43"/>
      <c r="G529" s="43"/>
      <c r="I529" s="43"/>
      <c r="K529" s="44"/>
      <c r="W529" s="42"/>
      <c r="X529" s="42"/>
      <c r="AQ529" s="42"/>
    </row>
    <row r="530" spans="1:43" ht="15.75" customHeight="1" x14ac:dyDescent="0.25">
      <c r="A530" s="41"/>
      <c r="F530" s="43"/>
      <c r="G530" s="43"/>
      <c r="I530" s="43"/>
      <c r="K530" s="44"/>
      <c r="W530" s="42"/>
      <c r="X530" s="42"/>
      <c r="AQ530" s="42"/>
    </row>
    <row r="531" spans="1:43" ht="15.75" customHeight="1" x14ac:dyDescent="0.25">
      <c r="A531" s="41"/>
      <c r="F531" s="43"/>
      <c r="G531" s="43"/>
      <c r="I531" s="43"/>
      <c r="K531" s="44"/>
      <c r="W531" s="42"/>
      <c r="X531" s="42"/>
      <c r="AQ531" s="42"/>
    </row>
    <row r="532" spans="1:43" ht="15.75" customHeight="1" x14ac:dyDescent="0.25">
      <c r="A532" s="41"/>
      <c r="F532" s="43"/>
      <c r="G532" s="43"/>
      <c r="I532" s="43"/>
      <c r="K532" s="44"/>
      <c r="W532" s="42"/>
      <c r="X532" s="42"/>
      <c r="AQ532" s="42"/>
    </row>
    <row r="533" spans="1:43" ht="15.75" customHeight="1" x14ac:dyDescent="0.25">
      <c r="A533" s="41"/>
      <c r="F533" s="43"/>
      <c r="G533" s="43"/>
      <c r="I533" s="43"/>
      <c r="K533" s="44"/>
      <c r="W533" s="42"/>
      <c r="X533" s="42"/>
      <c r="AQ533" s="42"/>
    </row>
    <row r="534" spans="1:43" ht="15.75" customHeight="1" x14ac:dyDescent="0.25">
      <c r="A534" s="41"/>
      <c r="F534" s="43"/>
      <c r="G534" s="43"/>
      <c r="I534" s="43"/>
      <c r="K534" s="44"/>
      <c r="W534" s="42"/>
      <c r="X534" s="42"/>
      <c r="AQ534" s="42"/>
    </row>
    <row r="535" spans="1:43" ht="15.75" customHeight="1" x14ac:dyDescent="0.25">
      <c r="A535" s="41"/>
      <c r="F535" s="43"/>
      <c r="G535" s="43"/>
      <c r="I535" s="43"/>
      <c r="K535" s="44"/>
      <c r="W535" s="42"/>
      <c r="X535" s="42"/>
      <c r="AQ535" s="42"/>
    </row>
    <row r="536" spans="1:43" ht="15.75" customHeight="1" x14ac:dyDescent="0.25">
      <c r="A536" s="41"/>
      <c r="F536" s="43"/>
      <c r="G536" s="43"/>
      <c r="I536" s="43"/>
      <c r="K536" s="44"/>
      <c r="W536" s="42"/>
      <c r="X536" s="42"/>
      <c r="AQ536" s="42"/>
    </row>
    <row r="537" spans="1:43" ht="15.75" customHeight="1" x14ac:dyDescent="0.25">
      <c r="A537" s="41"/>
      <c r="F537" s="43"/>
      <c r="G537" s="43"/>
      <c r="I537" s="43"/>
      <c r="K537" s="44"/>
      <c r="W537" s="42"/>
      <c r="X537" s="42"/>
      <c r="AQ537" s="42"/>
    </row>
    <row r="538" spans="1:43" ht="15.75" customHeight="1" x14ac:dyDescent="0.25">
      <c r="A538" s="41"/>
      <c r="F538" s="43"/>
      <c r="G538" s="43"/>
      <c r="I538" s="43"/>
      <c r="K538" s="44"/>
      <c r="W538" s="42"/>
      <c r="X538" s="42"/>
      <c r="AQ538" s="42"/>
    </row>
    <row r="539" spans="1:43" ht="15.75" customHeight="1" x14ac:dyDescent="0.25">
      <c r="A539" s="41"/>
      <c r="F539" s="43"/>
      <c r="G539" s="43"/>
      <c r="I539" s="43"/>
      <c r="K539" s="44"/>
      <c r="W539" s="42"/>
      <c r="X539" s="42"/>
      <c r="AQ539" s="42"/>
    </row>
    <row r="540" spans="1:43" ht="15.75" customHeight="1" x14ac:dyDescent="0.25">
      <c r="A540" s="41"/>
      <c r="F540" s="43"/>
      <c r="G540" s="43"/>
      <c r="I540" s="43"/>
      <c r="K540" s="44"/>
      <c r="W540" s="42"/>
      <c r="X540" s="42"/>
      <c r="AQ540" s="42"/>
    </row>
    <row r="541" spans="1:43" ht="15.75" customHeight="1" x14ac:dyDescent="0.25">
      <c r="A541" s="41"/>
      <c r="F541" s="43"/>
      <c r="G541" s="43"/>
      <c r="I541" s="43"/>
      <c r="K541" s="44"/>
      <c r="W541" s="42"/>
      <c r="X541" s="42"/>
      <c r="AQ541" s="42"/>
    </row>
    <row r="542" spans="1:43" ht="15.75" customHeight="1" x14ac:dyDescent="0.25">
      <c r="A542" s="41"/>
      <c r="F542" s="43"/>
      <c r="G542" s="43"/>
      <c r="I542" s="43"/>
      <c r="K542" s="44"/>
      <c r="W542" s="42"/>
      <c r="X542" s="42"/>
      <c r="AQ542" s="42"/>
    </row>
    <row r="543" spans="1:43" ht="15.75" customHeight="1" x14ac:dyDescent="0.25">
      <c r="A543" s="41"/>
      <c r="F543" s="43"/>
      <c r="G543" s="43"/>
      <c r="I543" s="43"/>
      <c r="K543" s="44"/>
      <c r="W543" s="42"/>
      <c r="X543" s="42"/>
      <c r="AQ543" s="42"/>
    </row>
    <row r="544" spans="1:43" ht="15.75" customHeight="1" x14ac:dyDescent="0.25">
      <c r="A544" s="41"/>
      <c r="F544" s="43"/>
      <c r="G544" s="43"/>
      <c r="I544" s="43"/>
      <c r="K544" s="44"/>
      <c r="W544" s="42"/>
      <c r="X544" s="42"/>
      <c r="AQ544" s="42"/>
    </row>
    <row r="545" spans="1:43" ht="15.75" customHeight="1" x14ac:dyDescent="0.25">
      <c r="A545" s="41"/>
      <c r="F545" s="43"/>
      <c r="G545" s="43"/>
      <c r="I545" s="43"/>
      <c r="K545" s="44"/>
      <c r="W545" s="42"/>
      <c r="X545" s="42"/>
      <c r="AQ545" s="42"/>
    </row>
    <row r="546" spans="1:43" ht="15.75" customHeight="1" x14ac:dyDescent="0.25">
      <c r="A546" s="41"/>
      <c r="F546" s="43"/>
      <c r="G546" s="43"/>
      <c r="I546" s="43"/>
      <c r="K546" s="44"/>
      <c r="W546" s="42"/>
      <c r="X546" s="42"/>
      <c r="AQ546" s="42"/>
    </row>
    <row r="547" spans="1:43" ht="15.75" customHeight="1" x14ac:dyDescent="0.25">
      <c r="A547" s="41"/>
      <c r="F547" s="43"/>
      <c r="G547" s="43"/>
      <c r="I547" s="43"/>
      <c r="K547" s="44"/>
      <c r="W547" s="42"/>
      <c r="X547" s="42"/>
      <c r="AQ547" s="42"/>
    </row>
    <row r="548" spans="1:43" ht="15.75" customHeight="1" x14ac:dyDescent="0.25">
      <c r="A548" s="41"/>
      <c r="F548" s="43"/>
      <c r="G548" s="43"/>
      <c r="I548" s="43"/>
      <c r="K548" s="44"/>
      <c r="W548" s="42"/>
      <c r="X548" s="42"/>
      <c r="AQ548" s="42"/>
    </row>
    <row r="549" spans="1:43" ht="15.75" customHeight="1" x14ac:dyDescent="0.25">
      <c r="A549" s="41"/>
      <c r="F549" s="43"/>
      <c r="G549" s="43"/>
      <c r="I549" s="43"/>
      <c r="K549" s="44"/>
      <c r="W549" s="42"/>
      <c r="X549" s="42"/>
      <c r="AQ549" s="42"/>
    </row>
    <row r="550" spans="1:43" ht="15.75" customHeight="1" x14ac:dyDescent="0.25">
      <c r="A550" s="41"/>
      <c r="F550" s="43"/>
      <c r="G550" s="43"/>
      <c r="I550" s="43"/>
      <c r="K550" s="44"/>
      <c r="W550" s="42"/>
      <c r="X550" s="42"/>
      <c r="AQ550" s="42"/>
    </row>
    <row r="551" spans="1:43" ht="15.75" customHeight="1" x14ac:dyDescent="0.25">
      <c r="A551" s="41"/>
      <c r="F551" s="43"/>
      <c r="G551" s="43"/>
      <c r="I551" s="43"/>
      <c r="K551" s="44"/>
      <c r="W551" s="42"/>
      <c r="X551" s="42"/>
      <c r="AQ551" s="42"/>
    </row>
    <row r="552" spans="1:43" ht="15.75" customHeight="1" x14ac:dyDescent="0.25">
      <c r="A552" s="41"/>
      <c r="F552" s="43"/>
      <c r="G552" s="43"/>
      <c r="I552" s="43"/>
      <c r="K552" s="44"/>
      <c r="W552" s="42"/>
      <c r="X552" s="42"/>
      <c r="AQ552" s="42"/>
    </row>
    <row r="553" spans="1:43" ht="15.75" customHeight="1" x14ac:dyDescent="0.25">
      <c r="A553" s="41"/>
      <c r="F553" s="43"/>
      <c r="G553" s="43"/>
      <c r="I553" s="43"/>
      <c r="K553" s="44"/>
      <c r="W553" s="42"/>
      <c r="X553" s="42"/>
      <c r="AQ553" s="42"/>
    </row>
    <row r="554" spans="1:43" ht="15.75" customHeight="1" x14ac:dyDescent="0.25">
      <c r="A554" s="41"/>
      <c r="F554" s="43"/>
      <c r="G554" s="43"/>
      <c r="I554" s="43"/>
      <c r="K554" s="44"/>
      <c r="W554" s="42"/>
      <c r="X554" s="42"/>
      <c r="AQ554" s="42"/>
    </row>
    <row r="555" spans="1:43" ht="15.75" customHeight="1" x14ac:dyDescent="0.25">
      <c r="A555" s="41"/>
      <c r="F555" s="43"/>
      <c r="G555" s="43"/>
      <c r="I555" s="43"/>
      <c r="K555" s="44"/>
      <c r="W555" s="42"/>
      <c r="X555" s="42"/>
      <c r="AQ555" s="42"/>
    </row>
    <row r="556" spans="1:43" ht="15.75" customHeight="1" x14ac:dyDescent="0.25">
      <c r="A556" s="41"/>
      <c r="F556" s="43"/>
      <c r="G556" s="43"/>
      <c r="I556" s="43"/>
      <c r="K556" s="44"/>
      <c r="W556" s="42"/>
      <c r="X556" s="42"/>
      <c r="AQ556" s="42"/>
    </row>
    <row r="557" spans="1:43" ht="15.75" customHeight="1" x14ac:dyDescent="0.25">
      <c r="A557" s="41"/>
      <c r="F557" s="43"/>
      <c r="G557" s="43"/>
      <c r="I557" s="43"/>
      <c r="K557" s="44"/>
      <c r="W557" s="42"/>
      <c r="X557" s="42"/>
      <c r="AQ557" s="42"/>
    </row>
    <row r="558" spans="1:43" ht="15.75" customHeight="1" x14ac:dyDescent="0.25">
      <c r="A558" s="41"/>
      <c r="F558" s="43"/>
      <c r="G558" s="43"/>
      <c r="I558" s="43"/>
      <c r="K558" s="44"/>
      <c r="W558" s="42"/>
      <c r="X558" s="42"/>
      <c r="AQ558" s="42"/>
    </row>
    <row r="559" spans="1:43" ht="15.75" customHeight="1" x14ac:dyDescent="0.25">
      <c r="A559" s="41"/>
      <c r="F559" s="43"/>
      <c r="G559" s="43"/>
      <c r="I559" s="43"/>
      <c r="K559" s="44"/>
      <c r="W559" s="42"/>
      <c r="X559" s="42"/>
      <c r="AQ559" s="42"/>
    </row>
    <row r="560" spans="1:43" ht="15.75" customHeight="1" x14ac:dyDescent="0.25">
      <c r="A560" s="41"/>
      <c r="F560" s="43"/>
      <c r="G560" s="43"/>
      <c r="I560" s="43"/>
      <c r="K560" s="44"/>
      <c r="W560" s="42"/>
      <c r="X560" s="42"/>
      <c r="AQ560" s="42"/>
    </row>
    <row r="561" spans="1:43" ht="15.75" customHeight="1" x14ac:dyDescent="0.25">
      <c r="A561" s="41"/>
      <c r="F561" s="43"/>
      <c r="G561" s="43"/>
      <c r="I561" s="43"/>
      <c r="K561" s="44"/>
      <c r="W561" s="42"/>
      <c r="X561" s="42"/>
      <c r="AQ561" s="42"/>
    </row>
    <row r="562" spans="1:43" ht="15.75" customHeight="1" x14ac:dyDescent="0.25">
      <c r="A562" s="41"/>
      <c r="F562" s="43"/>
      <c r="G562" s="43"/>
      <c r="I562" s="43"/>
      <c r="K562" s="44"/>
      <c r="W562" s="42"/>
      <c r="X562" s="42"/>
      <c r="AQ562" s="42"/>
    </row>
    <row r="563" spans="1:43" ht="15.75" customHeight="1" x14ac:dyDescent="0.25">
      <c r="A563" s="41"/>
      <c r="F563" s="43"/>
      <c r="G563" s="43"/>
      <c r="I563" s="43"/>
      <c r="K563" s="44"/>
      <c r="W563" s="42"/>
      <c r="X563" s="42"/>
      <c r="AQ563" s="42"/>
    </row>
    <row r="564" spans="1:43" ht="15.75" customHeight="1" x14ac:dyDescent="0.25">
      <c r="A564" s="41"/>
      <c r="F564" s="43"/>
      <c r="G564" s="43"/>
      <c r="I564" s="43"/>
      <c r="K564" s="44"/>
      <c r="W564" s="42"/>
      <c r="X564" s="42"/>
      <c r="AQ564" s="42"/>
    </row>
    <row r="565" spans="1:43" ht="15.75" customHeight="1" x14ac:dyDescent="0.25">
      <c r="A565" s="41"/>
      <c r="F565" s="43"/>
      <c r="G565" s="43"/>
      <c r="I565" s="43"/>
      <c r="K565" s="44"/>
      <c r="W565" s="42"/>
      <c r="X565" s="42"/>
      <c r="AQ565" s="42"/>
    </row>
    <row r="566" spans="1:43" ht="15.75" customHeight="1" x14ac:dyDescent="0.25">
      <c r="A566" s="41"/>
      <c r="F566" s="43"/>
      <c r="G566" s="43"/>
      <c r="I566" s="43"/>
      <c r="K566" s="44"/>
      <c r="W566" s="42"/>
      <c r="X566" s="42"/>
      <c r="AQ566" s="42"/>
    </row>
    <row r="567" spans="1:43" ht="15.75" customHeight="1" x14ac:dyDescent="0.25">
      <c r="A567" s="41"/>
      <c r="F567" s="43"/>
      <c r="G567" s="43"/>
      <c r="I567" s="43"/>
      <c r="K567" s="44"/>
      <c r="W567" s="42"/>
      <c r="X567" s="42"/>
      <c r="AQ567" s="42"/>
    </row>
    <row r="568" spans="1:43" ht="15.75" customHeight="1" x14ac:dyDescent="0.25">
      <c r="A568" s="41"/>
      <c r="F568" s="43"/>
      <c r="G568" s="43"/>
      <c r="I568" s="43"/>
      <c r="K568" s="44"/>
      <c r="W568" s="42"/>
      <c r="X568" s="42"/>
      <c r="AQ568" s="42"/>
    </row>
    <row r="569" spans="1:43" ht="15.75" customHeight="1" x14ac:dyDescent="0.25">
      <c r="A569" s="41"/>
      <c r="F569" s="43"/>
      <c r="G569" s="43"/>
      <c r="I569" s="43"/>
      <c r="K569" s="44"/>
      <c r="W569" s="42"/>
      <c r="X569" s="42"/>
      <c r="AQ569" s="42"/>
    </row>
    <row r="570" spans="1:43" ht="15.75" customHeight="1" x14ac:dyDescent="0.25">
      <c r="A570" s="41"/>
      <c r="F570" s="43"/>
      <c r="G570" s="43"/>
      <c r="I570" s="43"/>
      <c r="K570" s="44"/>
      <c r="W570" s="42"/>
      <c r="X570" s="42"/>
      <c r="AQ570" s="42"/>
    </row>
    <row r="571" spans="1:43" ht="15.75" customHeight="1" x14ac:dyDescent="0.25">
      <c r="A571" s="41"/>
      <c r="F571" s="43"/>
      <c r="G571" s="43"/>
      <c r="I571" s="43"/>
      <c r="K571" s="44"/>
      <c r="W571" s="42"/>
      <c r="X571" s="42"/>
      <c r="AQ571" s="42"/>
    </row>
    <row r="572" spans="1:43" ht="15.75" customHeight="1" x14ac:dyDescent="0.25">
      <c r="A572" s="41"/>
      <c r="F572" s="43"/>
      <c r="G572" s="43"/>
      <c r="I572" s="43"/>
      <c r="K572" s="44"/>
      <c r="W572" s="42"/>
      <c r="X572" s="42"/>
      <c r="AQ572" s="42"/>
    </row>
    <row r="573" spans="1:43" ht="15.75" customHeight="1" x14ac:dyDescent="0.25">
      <c r="A573" s="41"/>
      <c r="F573" s="43"/>
      <c r="G573" s="43"/>
      <c r="I573" s="43"/>
      <c r="K573" s="44"/>
      <c r="W573" s="42"/>
      <c r="X573" s="42"/>
      <c r="AQ573" s="42"/>
    </row>
    <row r="574" spans="1:43" ht="15.75" customHeight="1" x14ac:dyDescent="0.25">
      <c r="A574" s="41"/>
      <c r="F574" s="43"/>
      <c r="G574" s="43"/>
      <c r="I574" s="43"/>
      <c r="K574" s="44"/>
      <c r="W574" s="42"/>
      <c r="X574" s="42"/>
      <c r="AQ574" s="42"/>
    </row>
    <row r="575" spans="1:43" ht="15.75" customHeight="1" x14ac:dyDescent="0.25">
      <c r="A575" s="41"/>
      <c r="F575" s="43"/>
      <c r="G575" s="43"/>
      <c r="I575" s="43"/>
      <c r="K575" s="44"/>
      <c r="W575" s="42"/>
      <c r="X575" s="42"/>
      <c r="AQ575" s="42"/>
    </row>
    <row r="576" spans="1:43" ht="15.75" customHeight="1" x14ac:dyDescent="0.25">
      <c r="A576" s="41"/>
      <c r="F576" s="43"/>
      <c r="G576" s="43"/>
      <c r="I576" s="43"/>
      <c r="K576" s="44"/>
      <c r="W576" s="42"/>
      <c r="X576" s="42"/>
      <c r="AQ576" s="42"/>
    </row>
    <row r="577" spans="1:43" ht="15.75" customHeight="1" x14ac:dyDescent="0.25">
      <c r="A577" s="41"/>
      <c r="F577" s="43"/>
      <c r="G577" s="43"/>
      <c r="I577" s="43"/>
      <c r="K577" s="44"/>
      <c r="W577" s="42"/>
      <c r="X577" s="42"/>
      <c r="AQ577" s="42"/>
    </row>
    <row r="578" spans="1:43" ht="15.75" customHeight="1" x14ac:dyDescent="0.25">
      <c r="A578" s="41"/>
      <c r="F578" s="43"/>
      <c r="G578" s="43"/>
      <c r="I578" s="43"/>
      <c r="K578" s="44"/>
      <c r="W578" s="42"/>
      <c r="X578" s="42"/>
      <c r="AQ578" s="42"/>
    </row>
    <row r="579" spans="1:43" ht="15.75" customHeight="1" x14ac:dyDescent="0.25">
      <c r="A579" s="41"/>
      <c r="F579" s="43"/>
      <c r="G579" s="43"/>
      <c r="I579" s="43"/>
      <c r="K579" s="44"/>
      <c r="W579" s="42"/>
      <c r="X579" s="42"/>
      <c r="AQ579" s="42"/>
    </row>
    <row r="580" spans="1:43" ht="15.75" customHeight="1" x14ac:dyDescent="0.25">
      <c r="A580" s="41"/>
      <c r="F580" s="43"/>
      <c r="G580" s="43"/>
      <c r="I580" s="43"/>
      <c r="K580" s="44"/>
      <c r="W580" s="42"/>
      <c r="X580" s="42"/>
      <c r="AQ580" s="42"/>
    </row>
    <row r="581" spans="1:43" ht="15.75" customHeight="1" x14ac:dyDescent="0.25">
      <c r="A581" s="41"/>
      <c r="F581" s="43"/>
      <c r="G581" s="43"/>
      <c r="I581" s="43"/>
      <c r="K581" s="44"/>
      <c r="W581" s="42"/>
      <c r="X581" s="42"/>
      <c r="AQ581" s="42"/>
    </row>
    <row r="582" spans="1:43" ht="15.75" customHeight="1" x14ac:dyDescent="0.25">
      <c r="A582" s="41"/>
      <c r="F582" s="43"/>
      <c r="G582" s="43"/>
      <c r="I582" s="43"/>
      <c r="K582" s="44"/>
      <c r="W582" s="42"/>
      <c r="X582" s="42"/>
      <c r="AQ582" s="42"/>
    </row>
    <row r="583" spans="1:43" ht="15.75" customHeight="1" x14ac:dyDescent="0.25">
      <c r="A583" s="41"/>
      <c r="F583" s="43"/>
      <c r="G583" s="43"/>
      <c r="I583" s="43"/>
      <c r="K583" s="44"/>
      <c r="W583" s="42"/>
      <c r="X583" s="42"/>
      <c r="AQ583" s="42"/>
    </row>
    <row r="584" spans="1:43" ht="15.75" customHeight="1" x14ac:dyDescent="0.25">
      <c r="A584" s="41"/>
      <c r="F584" s="43"/>
      <c r="G584" s="43"/>
      <c r="I584" s="43"/>
      <c r="K584" s="44"/>
      <c r="W584" s="42"/>
      <c r="X584" s="42"/>
      <c r="AQ584" s="42"/>
    </row>
    <row r="585" spans="1:43" ht="15.75" customHeight="1" x14ac:dyDescent="0.25">
      <c r="A585" s="41"/>
      <c r="F585" s="43"/>
      <c r="G585" s="43"/>
      <c r="I585" s="43"/>
      <c r="K585" s="44"/>
      <c r="W585" s="42"/>
      <c r="X585" s="42"/>
      <c r="AQ585" s="42"/>
    </row>
    <row r="586" spans="1:43" ht="15.75" customHeight="1" x14ac:dyDescent="0.25">
      <c r="A586" s="41"/>
      <c r="F586" s="43"/>
      <c r="G586" s="43"/>
      <c r="I586" s="43"/>
      <c r="K586" s="44"/>
      <c r="W586" s="42"/>
      <c r="X586" s="42"/>
      <c r="AQ586" s="42"/>
    </row>
    <row r="587" spans="1:43" ht="15.75" customHeight="1" x14ac:dyDescent="0.25">
      <c r="A587" s="41"/>
      <c r="F587" s="43"/>
      <c r="G587" s="43"/>
      <c r="I587" s="43"/>
      <c r="K587" s="44"/>
      <c r="W587" s="42"/>
      <c r="X587" s="42"/>
      <c r="AQ587" s="42"/>
    </row>
    <row r="588" spans="1:43" ht="15.75" customHeight="1" x14ac:dyDescent="0.25">
      <c r="A588" s="41"/>
      <c r="F588" s="43"/>
      <c r="G588" s="43"/>
      <c r="I588" s="43"/>
      <c r="K588" s="44"/>
      <c r="W588" s="42"/>
      <c r="X588" s="42"/>
      <c r="AQ588" s="42"/>
    </row>
    <row r="589" spans="1:43" ht="15.75" customHeight="1" x14ac:dyDescent="0.25">
      <c r="A589" s="41"/>
      <c r="F589" s="43"/>
      <c r="G589" s="43"/>
      <c r="I589" s="43"/>
      <c r="K589" s="44"/>
      <c r="W589" s="42"/>
      <c r="X589" s="42"/>
      <c r="AQ589" s="42"/>
    </row>
    <row r="590" spans="1:43" ht="15.75" customHeight="1" x14ac:dyDescent="0.25">
      <c r="A590" s="41"/>
      <c r="F590" s="43"/>
      <c r="G590" s="43"/>
      <c r="I590" s="43"/>
      <c r="K590" s="44"/>
      <c r="W590" s="42"/>
      <c r="X590" s="42"/>
      <c r="AQ590" s="42"/>
    </row>
    <row r="591" spans="1:43" ht="15.75" customHeight="1" x14ac:dyDescent="0.25">
      <c r="A591" s="41"/>
      <c r="F591" s="43"/>
      <c r="G591" s="43"/>
      <c r="I591" s="43"/>
      <c r="K591" s="44"/>
      <c r="W591" s="42"/>
      <c r="X591" s="42"/>
      <c r="AQ591" s="42"/>
    </row>
    <row r="592" spans="1:43" ht="15.75" customHeight="1" x14ac:dyDescent="0.25">
      <c r="A592" s="41"/>
      <c r="F592" s="43"/>
      <c r="G592" s="43"/>
      <c r="I592" s="43"/>
      <c r="K592" s="44"/>
      <c r="W592" s="42"/>
      <c r="X592" s="42"/>
      <c r="AQ592" s="42"/>
    </row>
    <row r="593" spans="1:43" ht="15.75" customHeight="1" x14ac:dyDescent="0.25">
      <c r="A593" s="41"/>
      <c r="F593" s="43"/>
      <c r="G593" s="43"/>
      <c r="I593" s="43"/>
      <c r="K593" s="44"/>
      <c r="W593" s="42"/>
      <c r="X593" s="42"/>
      <c r="AQ593" s="42"/>
    </row>
    <row r="594" spans="1:43" ht="15.75" customHeight="1" x14ac:dyDescent="0.25">
      <c r="A594" s="41"/>
      <c r="F594" s="43"/>
      <c r="G594" s="43"/>
      <c r="I594" s="43"/>
      <c r="K594" s="44"/>
      <c r="W594" s="42"/>
      <c r="X594" s="42"/>
      <c r="AQ594" s="42"/>
    </row>
    <row r="595" spans="1:43" ht="15.75" customHeight="1" x14ac:dyDescent="0.25">
      <c r="A595" s="41"/>
      <c r="F595" s="43"/>
      <c r="G595" s="43"/>
      <c r="I595" s="43"/>
      <c r="K595" s="44"/>
      <c r="W595" s="42"/>
      <c r="X595" s="42"/>
      <c r="AQ595" s="42"/>
    </row>
    <row r="596" spans="1:43" ht="15.75" customHeight="1" x14ac:dyDescent="0.25">
      <c r="A596" s="41"/>
      <c r="F596" s="43"/>
      <c r="G596" s="43"/>
      <c r="I596" s="43"/>
      <c r="K596" s="44"/>
      <c r="W596" s="42"/>
      <c r="X596" s="42"/>
      <c r="AQ596" s="42"/>
    </row>
    <row r="597" spans="1:43" ht="15.75" customHeight="1" x14ac:dyDescent="0.25">
      <c r="A597" s="41"/>
      <c r="F597" s="43"/>
      <c r="G597" s="43"/>
      <c r="I597" s="43"/>
      <c r="K597" s="44"/>
      <c r="W597" s="42"/>
      <c r="X597" s="42"/>
      <c r="AQ597" s="42"/>
    </row>
    <row r="598" spans="1:43" ht="15.75" customHeight="1" x14ac:dyDescent="0.25">
      <c r="A598" s="41"/>
      <c r="F598" s="43"/>
      <c r="G598" s="43"/>
      <c r="I598" s="43"/>
      <c r="K598" s="44"/>
      <c r="W598" s="42"/>
      <c r="X598" s="42"/>
      <c r="AQ598" s="42"/>
    </row>
    <row r="599" spans="1:43" ht="15.75" customHeight="1" x14ac:dyDescent="0.25">
      <c r="A599" s="41"/>
      <c r="F599" s="43"/>
      <c r="G599" s="43"/>
      <c r="I599" s="43"/>
      <c r="K599" s="44"/>
      <c r="W599" s="42"/>
      <c r="X599" s="42"/>
      <c r="AQ599" s="42"/>
    </row>
    <row r="600" spans="1:43" ht="15.75" customHeight="1" x14ac:dyDescent="0.25">
      <c r="A600" s="41"/>
      <c r="F600" s="43"/>
      <c r="G600" s="43"/>
      <c r="I600" s="43"/>
      <c r="K600" s="44"/>
      <c r="W600" s="42"/>
      <c r="X600" s="42"/>
      <c r="AQ600" s="42"/>
    </row>
    <row r="601" spans="1:43" ht="15.75" customHeight="1" x14ac:dyDescent="0.25">
      <c r="A601" s="41"/>
      <c r="F601" s="43"/>
      <c r="G601" s="43"/>
      <c r="I601" s="43"/>
      <c r="K601" s="44"/>
      <c r="W601" s="42"/>
      <c r="X601" s="42"/>
      <c r="AQ601" s="42"/>
    </row>
    <row r="602" spans="1:43" ht="15.75" customHeight="1" x14ac:dyDescent="0.25">
      <c r="A602" s="41"/>
      <c r="F602" s="43"/>
      <c r="G602" s="43"/>
      <c r="I602" s="43"/>
      <c r="K602" s="44"/>
      <c r="W602" s="42"/>
      <c r="X602" s="42"/>
      <c r="AQ602" s="42"/>
    </row>
    <row r="603" spans="1:43" ht="15.75" customHeight="1" x14ac:dyDescent="0.25">
      <c r="A603" s="41"/>
      <c r="F603" s="43"/>
      <c r="G603" s="43"/>
      <c r="I603" s="43"/>
      <c r="K603" s="44"/>
      <c r="W603" s="42"/>
      <c r="X603" s="42"/>
      <c r="AQ603" s="42"/>
    </row>
    <row r="604" spans="1:43" ht="15.75" customHeight="1" x14ac:dyDescent="0.25">
      <c r="A604" s="41"/>
      <c r="F604" s="43"/>
      <c r="G604" s="43"/>
      <c r="I604" s="43"/>
      <c r="K604" s="44"/>
      <c r="W604" s="42"/>
      <c r="X604" s="42"/>
      <c r="AQ604" s="42"/>
    </row>
    <row r="605" spans="1:43" ht="15.75" customHeight="1" x14ac:dyDescent="0.25">
      <c r="A605" s="41"/>
      <c r="F605" s="43"/>
      <c r="G605" s="43"/>
      <c r="I605" s="43"/>
      <c r="K605" s="44"/>
      <c r="W605" s="42"/>
      <c r="X605" s="42"/>
      <c r="AQ605" s="42"/>
    </row>
    <row r="606" spans="1:43" ht="15.75" customHeight="1" x14ac:dyDescent="0.25">
      <c r="A606" s="41"/>
      <c r="F606" s="43"/>
      <c r="G606" s="43"/>
      <c r="I606" s="43"/>
      <c r="K606" s="44"/>
      <c r="W606" s="42"/>
      <c r="X606" s="42"/>
      <c r="AQ606" s="42"/>
    </row>
    <row r="607" spans="1:43" ht="15.75" customHeight="1" x14ac:dyDescent="0.25">
      <c r="A607" s="41"/>
      <c r="F607" s="43"/>
      <c r="G607" s="43"/>
      <c r="I607" s="43"/>
      <c r="K607" s="44"/>
      <c r="W607" s="42"/>
      <c r="X607" s="42"/>
      <c r="AQ607" s="42"/>
    </row>
    <row r="608" spans="1:43" ht="15.75" customHeight="1" x14ac:dyDescent="0.25">
      <c r="A608" s="41"/>
      <c r="F608" s="43"/>
      <c r="G608" s="43"/>
      <c r="I608" s="43"/>
      <c r="K608" s="44"/>
      <c r="W608" s="42"/>
      <c r="X608" s="42"/>
      <c r="AQ608" s="42"/>
    </row>
    <row r="609" spans="1:43" ht="15.75" customHeight="1" x14ac:dyDescent="0.25">
      <c r="A609" s="41"/>
      <c r="F609" s="43"/>
      <c r="G609" s="43"/>
      <c r="I609" s="43"/>
      <c r="K609" s="44"/>
      <c r="W609" s="42"/>
      <c r="X609" s="42"/>
      <c r="AQ609" s="42"/>
    </row>
    <row r="610" spans="1:43" ht="15.75" customHeight="1" x14ac:dyDescent="0.25">
      <c r="A610" s="41"/>
      <c r="F610" s="43"/>
      <c r="G610" s="43"/>
      <c r="I610" s="43"/>
      <c r="K610" s="44"/>
      <c r="W610" s="42"/>
      <c r="X610" s="42"/>
      <c r="AQ610" s="42"/>
    </row>
    <row r="611" spans="1:43" ht="15.75" customHeight="1" x14ac:dyDescent="0.25">
      <c r="A611" s="41"/>
      <c r="F611" s="43"/>
      <c r="G611" s="43"/>
      <c r="I611" s="43"/>
      <c r="K611" s="44"/>
      <c r="W611" s="42"/>
      <c r="X611" s="42"/>
      <c r="AQ611" s="42"/>
    </row>
    <row r="612" spans="1:43" ht="15.75" customHeight="1" x14ac:dyDescent="0.25">
      <c r="A612" s="41"/>
      <c r="F612" s="43"/>
      <c r="G612" s="43"/>
      <c r="I612" s="43"/>
      <c r="K612" s="44"/>
      <c r="W612" s="42"/>
      <c r="X612" s="42"/>
      <c r="AQ612" s="42"/>
    </row>
    <row r="613" spans="1:43" ht="15.75" customHeight="1" x14ac:dyDescent="0.25">
      <c r="A613" s="41"/>
      <c r="F613" s="43"/>
      <c r="G613" s="43"/>
      <c r="I613" s="43"/>
      <c r="K613" s="44"/>
      <c r="W613" s="42"/>
      <c r="X613" s="42"/>
      <c r="AQ613" s="42"/>
    </row>
    <row r="614" spans="1:43" ht="15.75" customHeight="1" x14ac:dyDescent="0.25">
      <c r="A614" s="41"/>
      <c r="F614" s="43"/>
      <c r="G614" s="43"/>
      <c r="I614" s="43"/>
      <c r="K614" s="44"/>
      <c r="W614" s="42"/>
      <c r="X614" s="42"/>
      <c r="AQ614" s="42"/>
    </row>
    <row r="615" spans="1:43" ht="15.75" customHeight="1" x14ac:dyDescent="0.25">
      <c r="A615" s="41"/>
      <c r="F615" s="43"/>
      <c r="G615" s="43"/>
      <c r="I615" s="43"/>
      <c r="K615" s="44"/>
      <c r="W615" s="42"/>
      <c r="X615" s="42"/>
      <c r="AQ615" s="42"/>
    </row>
    <row r="616" spans="1:43" ht="15.75" customHeight="1" x14ac:dyDescent="0.25">
      <c r="A616" s="41"/>
      <c r="F616" s="43"/>
      <c r="G616" s="43"/>
      <c r="I616" s="43"/>
      <c r="K616" s="44"/>
      <c r="W616" s="42"/>
      <c r="X616" s="42"/>
      <c r="AQ616" s="42"/>
    </row>
    <row r="617" spans="1:43" ht="15.75" customHeight="1" x14ac:dyDescent="0.25">
      <c r="A617" s="41"/>
      <c r="F617" s="43"/>
      <c r="G617" s="43"/>
      <c r="I617" s="43"/>
      <c r="K617" s="44"/>
      <c r="W617" s="42"/>
      <c r="X617" s="42"/>
      <c r="AQ617" s="42"/>
    </row>
    <row r="618" spans="1:43" ht="15.75" customHeight="1" x14ac:dyDescent="0.25">
      <c r="A618" s="41"/>
      <c r="F618" s="43"/>
      <c r="G618" s="43"/>
      <c r="I618" s="43"/>
      <c r="K618" s="44"/>
      <c r="W618" s="42"/>
      <c r="X618" s="42"/>
      <c r="AQ618" s="42"/>
    </row>
    <row r="619" spans="1:43" ht="15.75" customHeight="1" x14ac:dyDescent="0.25">
      <c r="A619" s="41"/>
      <c r="F619" s="43"/>
      <c r="G619" s="43"/>
      <c r="I619" s="43"/>
      <c r="K619" s="44"/>
      <c r="W619" s="42"/>
      <c r="X619" s="42"/>
      <c r="AQ619" s="42"/>
    </row>
    <row r="620" spans="1:43" ht="15.75" customHeight="1" x14ac:dyDescent="0.25">
      <c r="A620" s="41"/>
      <c r="F620" s="43"/>
      <c r="G620" s="43"/>
      <c r="I620" s="43"/>
      <c r="K620" s="44"/>
      <c r="W620" s="42"/>
      <c r="X620" s="42"/>
      <c r="AQ620" s="42"/>
    </row>
    <row r="621" spans="1:43" ht="15.75" customHeight="1" x14ac:dyDescent="0.25">
      <c r="A621" s="41"/>
      <c r="F621" s="43"/>
      <c r="G621" s="43"/>
      <c r="I621" s="43"/>
      <c r="K621" s="44"/>
      <c r="W621" s="42"/>
      <c r="X621" s="42"/>
      <c r="AQ621" s="42"/>
    </row>
    <row r="622" spans="1:43" ht="15.75" customHeight="1" x14ac:dyDescent="0.25">
      <c r="A622" s="41"/>
      <c r="F622" s="43"/>
      <c r="G622" s="43"/>
      <c r="I622" s="43"/>
      <c r="K622" s="44"/>
      <c r="W622" s="42"/>
      <c r="X622" s="42"/>
      <c r="AQ622" s="42"/>
    </row>
    <row r="623" spans="1:43" ht="15.75" customHeight="1" x14ac:dyDescent="0.25">
      <c r="A623" s="41"/>
      <c r="F623" s="43"/>
      <c r="G623" s="43"/>
      <c r="I623" s="43"/>
      <c r="K623" s="44"/>
      <c r="W623" s="42"/>
      <c r="X623" s="42"/>
      <c r="AQ623" s="42"/>
    </row>
    <row r="624" spans="1:43" ht="15.75" customHeight="1" x14ac:dyDescent="0.25">
      <c r="A624" s="41"/>
      <c r="F624" s="43"/>
      <c r="G624" s="43"/>
      <c r="I624" s="43"/>
      <c r="K624" s="44"/>
      <c r="W624" s="42"/>
      <c r="X624" s="42"/>
      <c r="AQ624" s="42"/>
    </row>
    <row r="625" spans="1:43" ht="15.75" customHeight="1" x14ac:dyDescent="0.25">
      <c r="A625" s="41"/>
      <c r="F625" s="43"/>
      <c r="G625" s="43"/>
      <c r="I625" s="43"/>
      <c r="K625" s="44"/>
      <c r="W625" s="42"/>
      <c r="X625" s="42"/>
      <c r="AQ625" s="42"/>
    </row>
    <row r="626" spans="1:43" ht="15.75" customHeight="1" x14ac:dyDescent="0.25">
      <c r="A626" s="41"/>
      <c r="F626" s="43"/>
      <c r="G626" s="43"/>
      <c r="I626" s="43"/>
      <c r="K626" s="44"/>
      <c r="W626" s="42"/>
      <c r="X626" s="42"/>
      <c r="AQ626" s="42"/>
    </row>
    <row r="627" spans="1:43" ht="15.75" customHeight="1" x14ac:dyDescent="0.25">
      <c r="A627" s="41"/>
      <c r="F627" s="43"/>
      <c r="G627" s="43"/>
      <c r="I627" s="43"/>
      <c r="K627" s="44"/>
      <c r="W627" s="42"/>
      <c r="X627" s="42"/>
      <c r="AQ627" s="42"/>
    </row>
    <row r="628" spans="1:43" ht="15.75" customHeight="1" x14ac:dyDescent="0.25">
      <c r="A628" s="41"/>
      <c r="F628" s="43"/>
      <c r="G628" s="43"/>
      <c r="I628" s="43"/>
      <c r="K628" s="44"/>
      <c r="W628" s="42"/>
      <c r="X628" s="42"/>
      <c r="AQ628" s="42"/>
    </row>
    <row r="629" spans="1:43" ht="15.75" customHeight="1" x14ac:dyDescent="0.25">
      <c r="A629" s="41"/>
      <c r="F629" s="43"/>
      <c r="G629" s="43"/>
      <c r="I629" s="43"/>
      <c r="K629" s="44"/>
      <c r="W629" s="42"/>
      <c r="X629" s="42"/>
      <c r="AQ629" s="42"/>
    </row>
    <row r="630" spans="1:43" ht="15.75" customHeight="1" x14ac:dyDescent="0.25">
      <c r="A630" s="41"/>
      <c r="F630" s="43"/>
      <c r="G630" s="43"/>
      <c r="I630" s="43"/>
      <c r="K630" s="44"/>
      <c r="W630" s="42"/>
      <c r="X630" s="42"/>
      <c r="AQ630" s="42"/>
    </row>
    <row r="631" spans="1:43" ht="15.75" customHeight="1" x14ac:dyDescent="0.25">
      <c r="A631" s="41"/>
      <c r="F631" s="43"/>
      <c r="G631" s="43"/>
      <c r="I631" s="43"/>
      <c r="K631" s="44"/>
      <c r="W631" s="42"/>
      <c r="X631" s="42"/>
      <c r="AQ631" s="42"/>
    </row>
    <row r="632" spans="1:43" ht="15.75" customHeight="1" x14ac:dyDescent="0.25">
      <c r="A632" s="41"/>
      <c r="F632" s="43"/>
      <c r="G632" s="43"/>
      <c r="I632" s="43"/>
      <c r="K632" s="44"/>
      <c r="W632" s="42"/>
      <c r="X632" s="42"/>
      <c r="AQ632" s="42"/>
    </row>
    <row r="633" spans="1:43" ht="15.75" customHeight="1" x14ac:dyDescent="0.25">
      <c r="A633" s="41"/>
      <c r="F633" s="43"/>
      <c r="G633" s="43"/>
      <c r="I633" s="43"/>
      <c r="K633" s="44"/>
      <c r="W633" s="42"/>
      <c r="X633" s="42"/>
      <c r="AQ633" s="42"/>
    </row>
    <row r="634" spans="1:43" ht="15.75" customHeight="1" x14ac:dyDescent="0.25">
      <c r="A634" s="41"/>
      <c r="F634" s="43"/>
      <c r="G634" s="43"/>
      <c r="I634" s="43"/>
      <c r="K634" s="44"/>
      <c r="W634" s="42"/>
      <c r="X634" s="42"/>
      <c r="AQ634" s="42"/>
    </row>
    <row r="635" spans="1:43" ht="15.75" customHeight="1" x14ac:dyDescent="0.25">
      <c r="A635" s="41"/>
      <c r="F635" s="43"/>
      <c r="G635" s="43"/>
      <c r="I635" s="43"/>
      <c r="K635" s="44"/>
      <c r="W635" s="42"/>
      <c r="X635" s="42"/>
      <c r="AQ635" s="42"/>
    </row>
    <row r="636" spans="1:43" ht="15.75" customHeight="1" x14ac:dyDescent="0.25">
      <c r="A636" s="41"/>
      <c r="F636" s="43"/>
      <c r="G636" s="43"/>
      <c r="I636" s="43"/>
      <c r="K636" s="44"/>
      <c r="W636" s="42"/>
      <c r="X636" s="42"/>
      <c r="AQ636" s="42"/>
    </row>
    <row r="637" spans="1:43" ht="15.75" customHeight="1" x14ac:dyDescent="0.25">
      <c r="A637" s="41"/>
      <c r="F637" s="43"/>
      <c r="G637" s="43"/>
      <c r="I637" s="43"/>
      <c r="K637" s="44"/>
      <c r="W637" s="42"/>
      <c r="X637" s="42"/>
      <c r="AQ637" s="42"/>
    </row>
    <row r="638" spans="1:43" ht="15.75" customHeight="1" x14ac:dyDescent="0.25">
      <c r="A638" s="41"/>
      <c r="F638" s="43"/>
      <c r="G638" s="43"/>
      <c r="I638" s="43"/>
      <c r="K638" s="44"/>
      <c r="W638" s="42"/>
      <c r="X638" s="42"/>
      <c r="AQ638" s="42"/>
    </row>
    <row r="639" spans="1:43" ht="15.75" customHeight="1" x14ac:dyDescent="0.25">
      <c r="A639" s="41"/>
      <c r="F639" s="43"/>
      <c r="G639" s="43"/>
      <c r="I639" s="43"/>
      <c r="K639" s="44"/>
      <c r="W639" s="42"/>
      <c r="X639" s="42"/>
      <c r="AQ639" s="42"/>
    </row>
    <row r="640" spans="1:43" ht="15.75" customHeight="1" x14ac:dyDescent="0.25">
      <c r="A640" s="41"/>
      <c r="F640" s="43"/>
      <c r="G640" s="43"/>
      <c r="I640" s="43"/>
      <c r="K640" s="44"/>
      <c r="W640" s="42"/>
      <c r="X640" s="42"/>
      <c r="AQ640" s="42"/>
    </row>
    <row r="641" spans="1:43" ht="15.75" customHeight="1" x14ac:dyDescent="0.25">
      <c r="A641" s="41"/>
      <c r="F641" s="43"/>
      <c r="G641" s="43"/>
      <c r="I641" s="43"/>
      <c r="K641" s="44"/>
      <c r="W641" s="42"/>
      <c r="X641" s="42"/>
      <c r="AQ641" s="42"/>
    </row>
    <row r="642" spans="1:43" ht="15.75" customHeight="1" x14ac:dyDescent="0.25">
      <c r="A642" s="41"/>
      <c r="F642" s="43"/>
      <c r="G642" s="43"/>
      <c r="I642" s="43"/>
      <c r="K642" s="44"/>
      <c r="W642" s="42"/>
      <c r="X642" s="42"/>
      <c r="AQ642" s="42"/>
    </row>
    <row r="643" spans="1:43" ht="15.75" customHeight="1" x14ac:dyDescent="0.25">
      <c r="A643" s="41"/>
      <c r="F643" s="43"/>
      <c r="G643" s="43"/>
      <c r="I643" s="43"/>
      <c r="K643" s="44"/>
      <c r="W643" s="42"/>
      <c r="X643" s="42"/>
      <c r="AQ643" s="42"/>
    </row>
    <row r="644" spans="1:43" ht="15.75" customHeight="1" x14ac:dyDescent="0.25">
      <c r="A644" s="41"/>
      <c r="F644" s="43"/>
      <c r="G644" s="43"/>
      <c r="I644" s="43"/>
      <c r="K644" s="44"/>
      <c r="W644" s="42"/>
      <c r="X644" s="42"/>
      <c r="AQ644" s="42"/>
    </row>
    <row r="645" spans="1:43" ht="15.75" customHeight="1" x14ac:dyDescent="0.25">
      <c r="A645" s="41"/>
      <c r="F645" s="43"/>
      <c r="G645" s="43"/>
      <c r="I645" s="43"/>
      <c r="K645" s="44"/>
      <c r="W645" s="42"/>
      <c r="X645" s="42"/>
      <c r="AQ645" s="42"/>
    </row>
    <row r="646" spans="1:43" ht="15.75" customHeight="1" x14ac:dyDescent="0.25">
      <c r="A646" s="41"/>
      <c r="F646" s="43"/>
      <c r="G646" s="43"/>
      <c r="I646" s="43"/>
      <c r="K646" s="44"/>
      <c r="W646" s="42"/>
      <c r="X646" s="42"/>
      <c r="AQ646" s="42"/>
    </row>
    <row r="647" spans="1:43" ht="15.75" customHeight="1" x14ac:dyDescent="0.25">
      <c r="A647" s="41"/>
      <c r="F647" s="43"/>
      <c r="G647" s="43"/>
      <c r="I647" s="43"/>
      <c r="K647" s="44"/>
      <c r="W647" s="42"/>
      <c r="X647" s="42"/>
      <c r="AQ647" s="42"/>
    </row>
    <row r="648" spans="1:43" ht="15.75" customHeight="1" x14ac:dyDescent="0.25">
      <c r="A648" s="41"/>
      <c r="F648" s="43"/>
      <c r="G648" s="43"/>
      <c r="I648" s="43"/>
      <c r="K648" s="44"/>
      <c r="W648" s="42"/>
      <c r="X648" s="42"/>
      <c r="AQ648" s="42"/>
    </row>
    <row r="649" spans="1:43" ht="15.75" customHeight="1" x14ac:dyDescent="0.25">
      <c r="A649" s="41"/>
      <c r="F649" s="43"/>
      <c r="G649" s="43"/>
      <c r="I649" s="43"/>
      <c r="K649" s="44"/>
      <c r="W649" s="42"/>
      <c r="X649" s="42"/>
      <c r="AQ649" s="42"/>
    </row>
    <row r="650" spans="1:43" ht="15.75" customHeight="1" x14ac:dyDescent="0.25">
      <c r="A650" s="41"/>
      <c r="F650" s="43"/>
      <c r="G650" s="43"/>
      <c r="I650" s="43"/>
      <c r="K650" s="44"/>
      <c r="W650" s="42"/>
      <c r="X650" s="42"/>
      <c r="AQ650" s="42"/>
    </row>
    <row r="651" spans="1:43" ht="15.75" customHeight="1" x14ac:dyDescent="0.25">
      <c r="A651" s="41"/>
      <c r="F651" s="43"/>
      <c r="G651" s="43"/>
      <c r="I651" s="43"/>
      <c r="K651" s="44"/>
      <c r="W651" s="42"/>
      <c r="X651" s="42"/>
      <c r="AQ651" s="42"/>
    </row>
    <row r="652" spans="1:43" ht="15.75" customHeight="1" x14ac:dyDescent="0.25">
      <c r="A652" s="41"/>
      <c r="F652" s="43"/>
      <c r="G652" s="43"/>
      <c r="I652" s="43"/>
      <c r="K652" s="44"/>
      <c r="W652" s="42"/>
      <c r="X652" s="42"/>
      <c r="AQ652" s="42"/>
    </row>
    <row r="653" spans="1:43" ht="15.75" customHeight="1" x14ac:dyDescent="0.25">
      <c r="A653" s="41"/>
      <c r="F653" s="43"/>
      <c r="G653" s="43"/>
      <c r="I653" s="43"/>
      <c r="K653" s="44"/>
      <c r="W653" s="42"/>
      <c r="X653" s="42"/>
      <c r="AQ653" s="42"/>
    </row>
    <row r="654" spans="1:43" ht="15.75" customHeight="1" x14ac:dyDescent="0.25">
      <c r="A654" s="41"/>
      <c r="F654" s="43"/>
      <c r="G654" s="43"/>
      <c r="I654" s="43"/>
      <c r="K654" s="44"/>
      <c r="W654" s="42"/>
      <c r="X654" s="42"/>
      <c r="AQ654" s="42"/>
    </row>
    <row r="655" spans="1:43" ht="15.75" customHeight="1" x14ac:dyDescent="0.25">
      <c r="A655" s="41"/>
      <c r="F655" s="43"/>
      <c r="G655" s="43"/>
      <c r="I655" s="43"/>
      <c r="K655" s="44"/>
      <c r="W655" s="42"/>
      <c r="X655" s="42"/>
      <c r="AQ655" s="42"/>
    </row>
    <row r="656" spans="1:43" ht="15.75" customHeight="1" x14ac:dyDescent="0.25">
      <c r="A656" s="41"/>
      <c r="F656" s="43"/>
      <c r="G656" s="43"/>
      <c r="I656" s="43"/>
      <c r="K656" s="44"/>
      <c r="W656" s="42"/>
      <c r="X656" s="42"/>
      <c r="AQ656" s="42"/>
    </row>
    <row r="657" spans="1:43" ht="15.75" customHeight="1" x14ac:dyDescent="0.25">
      <c r="A657" s="41"/>
      <c r="F657" s="43"/>
      <c r="G657" s="43"/>
      <c r="I657" s="43"/>
      <c r="K657" s="44"/>
      <c r="W657" s="42"/>
      <c r="X657" s="42"/>
      <c r="AQ657" s="42"/>
    </row>
    <row r="658" spans="1:43" ht="15.75" customHeight="1" x14ac:dyDescent="0.25">
      <c r="A658" s="41"/>
      <c r="F658" s="43"/>
      <c r="G658" s="43"/>
      <c r="I658" s="43"/>
      <c r="K658" s="44"/>
      <c r="W658" s="42"/>
      <c r="X658" s="42"/>
      <c r="AQ658" s="42"/>
    </row>
    <row r="659" spans="1:43" ht="15.75" customHeight="1" x14ac:dyDescent="0.25">
      <c r="A659" s="41"/>
      <c r="F659" s="43"/>
      <c r="G659" s="43"/>
      <c r="I659" s="43"/>
      <c r="K659" s="44"/>
      <c r="W659" s="42"/>
      <c r="X659" s="42"/>
      <c r="AQ659" s="42"/>
    </row>
    <row r="660" spans="1:43" ht="15.75" customHeight="1" x14ac:dyDescent="0.25">
      <c r="A660" s="41"/>
      <c r="F660" s="43"/>
      <c r="G660" s="43"/>
      <c r="I660" s="43"/>
      <c r="K660" s="44"/>
      <c r="W660" s="42"/>
      <c r="X660" s="42"/>
      <c r="AQ660" s="42"/>
    </row>
    <row r="661" spans="1:43" ht="15.75" customHeight="1" x14ac:dyDescent="0.25">
      <c r="A661" s="41"/>
      <c r="F661" s="43"/>
      <c r="G661" s="43"/>
      <c r="I661" s="43"/>
      <c r="K661" s="44"/>
      <c r="W661" s="42"/>
      <c r="X661" s="42"/>
      <c r="AQ661" s="42"/>
    </row>
    <row r="662" spans="1:43" ht="15.75" customHeight="1" x14ac:dyDescent="0.25">
      <c r="A662" s="41"/>
      <c r="F662" s="43"/>
      <c r="G662" s="43"/>
      <c r="I662" s="43"/>
      <c r="K662" s="44"/>
      <c r="W662" s="42"/>
      <c r="X662" s="42"/>
      <c r="AQ662" s="42"/>
    </row>
    <row r="663" spans="1:43" ht="15.75" customHeight="1" x14ac:dyDescent="0.25">
      <c r="A663" s="41"/>
      <c r="F663" s="43"/>
      <c r="G663" s="43"/>
      <c r="I663" s="43"/>
      <c r="K663" s="44"/>
      <c r="W663" s="42"/>
      <c r="X663" s="42"/>
      <c r="AQ663" s="42"/>
    </row>
    <row r="664" spans="1:43" ht="15.75" customHeight="1" x14ac:dyDescent="0.25">
      <c r="A664" s="41"/>
      <c r="F664" s="43"/>
      <c r="G664" s="43"/>
      <c r="I664" s="43"/>
      <c r="K664" s="44"/>
      <c r="W664" s="42"/>
      <c r="X664" s="42"/>
      <c r="AQ664" s="42"/>
    </row>
    <row r="665" spans="1:43" ht="15.75" customHeight="1" x14ac:dyDescent="0.25">
      <c r="A665" s="41"/>
      <c r="F665" s="43"/>
      <c r="G665" s="43"/>
      <c r="I665" s="43"/>
      <c r="K665" s="44"/>
      <c r="W665" s="42"/>
      <c r="X665" s="42"/>
      <c r="AQ665" s="42"/>
    </row>
    <row r="666" spans="1:43" ht="15.75" customHeight="1" x14ac:dyDescent="0.25">
      <c r="A666" s="41"/>
      <c r="F666" s="43"/>
      <c r="G666" s="43"/>
      <c r="I666" s="43"/>
      <c r="K666" s="44"/>
      <c r="W666" s="42"/>
      <c r="X666" s="42"/>
      <c r="AQ666" s="42"/>
    </row>
    <row r="667" spans="1:43" ht="15.75" customHeight="1" x14ac:dyDescent="0.25">
      <c r="A667" s="41"/>
      <c r="F667" s="43"/>
      <c r="G667" s="43"/>
      <c r="I667" s="43"/>
      <c r="K667" s="44"/>
      <c r="W667" s="42"/>
      <c r="X667" s="42"/>
      <c r="AQ667" s="42"/>
    </row>
    <row r="668" spans="1:43" ht="15.75" customHeight="1" x14ac:dyDescent="0.25">
      <c r="A668" s="41"/>
      <c r="F668" s="43"/>
      <c r="G668" s="43"/>
      <c r="I668" s="43"/>
      <c r="K668" s="44"/>
      <c r="W668" s="42"/>
      <c r="X668" s="42"/>
      <c r="AQ668" s="42"/>
    </row>
    <row r="669" spans="1:43" ht="15.75" customHeight="1" x14ac:dyDescent="0.25">
      <c r="A669" s="41"/>
      <c r="F669" s="43"/>
      <c r="G669" s="43"/>
      <c r="I669" s="43"/>
      <c r="K669" s="44"/>
      <c r="W669" s="42"/>
      <c r="X669" s="42"/>
      <c r="AQ669" s="42"/>
    </row>
    <row r="670" spans="1:43" ht="15.75" customHeight="1" x14ac:dyDescent="0.25">
      <c r="A670" s="41"/>
      <c r="F670" s="43"/>
      <c r="G670" s="43"/>
      <c r="I670" s="43"/>
      <c r="K670" s="44"/>
      <c r="W670" s="42"/>
      <c r="X670" s="42"/>
      <c r="AQ670" s="42"/>
    </row>
    <row r="671" spans="1:43" ht="15.75" customHeight="1" x14ac:dyDescent="0.25">
      <c r="A671" s="41"/>
      <c r="F671" s="43"/>
      <c r="G671" s="43"/>
      <c r="I671" s="43"/>
      <c r="K671" s="44"/>
      <c r="W671" s="42"/>
      <c r="X671" s="42"/>
      <c r="AQ671" s="42"/>
    </row>
    <row r="672" spans="1:43" ht="15.75" customHeight="1" x14ac:dyDescent="0.25">
      <c r="A672" s="41"/>
      <c r="F672" s="43"/>
      <c r="G672" s="43"/>
      <c r="I672" s="43"/>
      <c r="K672" s="44"/>
      <c r="W672" s="42"/>
      <c r="X672" s="42"/>
      <c r="AQ672" s="42"/>
    </row>
    <row r="673" spans="1:43" ht="15.75" customHeight="1" x14ac:dyDescent="0.25">
      <c r="A673" s="41"/>
      <c r="F673" s="43"/>
      <c r="G673" s="43"/>
      <c r="I673" s="43"/>
      <c r="K673" s="44"/>
      <c r="W673" s="42"/>
      <c r="X673" s="42"/>
      <c r="AQ673" s="42"/>
    </row>
    <row r="674" spans="1:43" ht="15.75" customHeight="1" x14ac:dyDescent="0.25">
      <c r="A674" s="41"/>
      <c r="F674" s="43"/>
      <c r="G674" s="43"/>
      <c r="I674" s="43"/>
      <c r="K674" s="44"/>
      <c r="W674" s="42"/>
      <c r="X674" s="42"/>
      <c r="AQ674" s="42"/>
    </row>
    <row r="675" spans="1:43" ht="15.75" customHeight="1" x14ac:dyDescent="0.25">
      <c r="A675" s="41"/>
      <c r="F675" s="43"/>
      <c r="G675" s="43"/>
      <c r="I675" s="43"/>
      <c r="K675" s="44"/>
      <c r="W675" s="42"/>
      <c r="X675" s="42"/>
      <c r="AQ675" s="42"/>
    </row>
    <row r="676" spans="1:43" ht="15.75" customHeight="1" x14ac:dyDescent="0.25">
      <c r="A676" s="41"/>
      <c r="F676" s="43"/>
      <c r="G676" s="43"/>
      <c r="I676" s="43"/>
      <c r="K676" s="44"/>
      <c r="W676" s="42"/>
      <c r="X676" s="42"/>
      <c r="AQ676" s="42"/>
    </row>
    <row r="677" spans="1:43" ht="15.75" customHeight="1" x14ac:dyDescent="0.25">
      <c r="A677" s="41"/>
      <c r="F677" s="43"/>
      <c r="G677" s="43"/>
      <c r="I677" s="43"/>
      <c r="K677" s="44"/>
      <c r="W677" s="42"/>
      <c r="X677" s="42"/>
      <c r="AQ677" s="42"/>
    </row>
    <row r="678" spans="1:43" ht="15.75" customHeight="1" x14ac:dyDescent="0.25">
      <c r="A678" s="41"/>
      <c r="F678" s="43"/>
      <c r="G678" s="43"/>
      <c r="I678" s="43"/>
      <c r="K678" s="44"/>
      <c r="W678" s="42"/>
      <c r="X678" s="42"/>
      <c r="AQ678" s="42"/>
    </row>
    <row r="679" spans="1:43" ht="15.75" customHeight="1" x14ac:dyDescent="0.25">
      <c r="A679" s="41"/>
      <c r="F679" s="43"/>
      <c r="G679" s="43"/>
      <c r="I679" s="43"/>
      <c r="K679" s="44"/>
      <c r="W679" s="42"/>
      <c r="X679" s="42"/>
      <c r="AQ679" s="42"/>
    </row>
    <row r="680" spans="1:43" ht="15.75" customHeight="1" x14ac:dyDescent="0.25">
      <c r="A680" s="41"/>
      <c r="F680" s="43"/>
      <c r="G680" s="43"/>
      <c r="I680" s="43"/>
      <c r="K680" s="44"/>
      <c r="W680" s="42"/>
      <c r="X680" s="42"/>
      <c r="AQ680" s="42"/>
    </row>
    <row r="681" spans="1:43" ht="15.75" customHeight="1" x14ac:dyDescent="0.25">
      <c r="A681" s="41"/>
      <c r="F681" s="43"/>
      <c r="G681" s="43"/>
      <c r="I681" s="43"/>
      <c r="K681" s="44"/>
      <c r="W681" s="42"/>
      <c r="X681" s="42"/>
      <c r="AQ681" s="42"/>
    </row>
    <row r="682" spans="1:43" ht="15.75" customHeight="1" x14ac:dyDescent="0.25">
      <c r="A682" s="41"/>
      <c r="F682" s="43"/>
      <c r="G682" s="43"/>
      <c r="I682" s="43"/>
      <c r="K682" s="44"/>
      <c r="W682" s="42"/>
      <c r="X682" s="42"/>
      <c r="AQ682" s="42"/>
    </row>
    <row r="683" spans="1:43" ht="15.75" customHeight="1" x14ac:dyDescent="0.25">
      <c r="A683" s="41"/>
      <c r="F683" s="43"/>
      <c r="G683" s="43"/>
      <c r="I683" s="43"/>
      <c r="K683" s="44"/>
      <c r="W683" s="42"/>
      <c r="X683" s="42"/>
      <c r="AQ683" s="42"/>
    </row>
    <row r="684" spans="1:43" ht="15.75" customHeight="1" x14ac:dyDescent="0.25">
      <c r="A684" s="41"/>
      <c r="F684" s="43"/>
      <c r="G684" s="43"/>
      <c r="I684" s="43"/>
      <c r="K684" s="44"/>
      <c r="W684" s="42"/>
      <c r="X684" s="42"/>
      <c r="AQ684" s="42"/>
    </row>
    <row r="685" spans="1:43" ht="15.75" customHeight="1" x14ac:dyDescent="0.25">
      <c r="A685" s="41"/>
      <c r="F685" s="43"/>
      <c r="G685" s="43"/>
      <c r="I685" s="43"/>
      <c r="K685" s="44"/>
      <c r="W685" s="42"/>
      <c r="X685" s="42"/>
      <c r="AQ685" s="42"/>
    </row>
    <row r="686" spans="1:43" ht="15.75" customHeight="1" x14ac:dyDescent="0.25">
      <c r="A686" s="41"/>
      <c r="F686" s="43"/>
      <c r="G686" s="43"/>
      <c r="I686" s="43"/>
      <c r="K686" s="44"/>
      <c r="W686" s="42"/>
      <c r="X686" s="42"/>
      <c r="AQ686" s="42"/>
    </row>
    <row r="687" spans="1:43" ht="15.75" customHeight="1" x14ac:dyDescent="0.25">
      <c r="A687" s="41"/>
      <c r="F687" s="43"/>
      <c r="G687" s="43"/>
      <c r="I687" s="43"/>
      <c r="K687" s="44"/>
      <c r="W687" s="42"/>
      <c r="X687" s="42"/>
      <c r="AQ687" s="42"/>
    </row>
    <row r="688" spans="1:43" ht="15.75" customHeight="1" x14ac:dyDescent="0.25">
      <c r="A688" s="41"/>
      <c r="F688" s="43"/>
      <c r="G688" s="43"/>
      <c r="I688" s="43"/>
      <c r="K688" s="44"/>
      <c r="W688" s="42"/>
      <c r="X688" s="42"/>
      <c r="AQ688" s="42"/>
    </row>
    <row r="689" spans="1:43" ht="15.75" customHeight="1" x14ac:dyDescent="0.25">
      <c r="A689" s="41"/>
      <c r="F689" s="43"/>
      <c r="G689" s="43"/>
      <c r="I689" s="43"/>
      <c r="K689" s="44"/>
      <c r="W689" s="42"/>
      <c r="X689" s="42"/>
      <c r="AQ689" s="42"/>
    </row>
    <row r="690" spans="1:43" ht="15.75" customHeight="1" x14ac:dyDescent="0.25">
      <c r="A690" s="41"/>
      <c r="F690" s="43"/>
      <c r="G690" s="43"/>
      <c r="I690" s="43"/>
      <c r="K690" s="44"/>
      <c r="W690" s="42"/>
      <c r="X690" s="42"/>
      <c r="AQ690" s="42"/>
    </row>
    <row r="691" spans="1:43" ht="15.75" customHeight="1" x14ac:dyDescent="0.25">
      <c r="A691" s="41"/>
      <c r="F691" s="43"/>
      <c r="G691" s="43"/>
      <c r="I691" s="43"/>
      <c r="K691" s="44"/>
      <c r="W691" s="42"/>
      <c r="X691" s="42"/>
      <c r="AQ691" s="42"/>
    </row>
    <row r="692" spans="1:43" ht="15.75" customHeight="1" x14ac:dyDescent="0.25">
      <c r="A692" s="41"/>
      <c r="F692" s="43"/>
      <c r="G692" s="43"/>
      <c r="I692" s="43"/>
      <c r="K692" s="44"/>
      <c r="W692" s="42"/>
      <c r="X692" s="42"/>
      <c r="AQ692" s="42"/>
    </row>
    <row r="693" spans="1:43" ht="15.75" customHeight="1" x14ac:dyDescent="0.25">
      <c r="A693" s="41"/>
      <c r="F693" s="43"/>
      <c r="G693" s="43"/>
      <c r="I693" s="43"/>
      <c r="K693" s="44"/>
      <c r="W693" s="42"/>
      <c r="X693" s="42"/>
      <c r="AQ693" s="42"/>
    </row>
    <row r="694" spans="1:43" ht="15.75" customHeight="1" x14ac:dyDescent="0.25">
      <c r="A694" s="41"/>
      <c r="F694" s="43"/>
      <c r="G694" s="43"/>
      <c r="I694" s="43"/>
      <c r="K694" s="44"/>
      <c r="W694" s="42"/>
      <c r="X694" s="42"/>
      <c r="AQ694" s="42"/>
    </row>
    <row r="695" spans="1:43" ht="15.75" customHeight="1" x14ac:dyDescent="0.25">
      <c r="A695" s="41"/>
      <c r="F695" s="43"/>
      <c r="G695" s="43"/>
      <c r="I695" s="43"/>
      <c r="K695" s="44"/>
      <c r="W695" s="42"/>
      <c r="X695" s="42"/>
      <c r="AQ695" s="42"/>
    </row>
    <row r="696" spans="1:43" ht="15.75" customHeight="1" x14ac:dyDescent="0.25">
      <c r="A696" s="41"/>
      <c r="F696" s="43"/>
      <c r="G696" s="43"/>
      <c r="I696" s="43"/>
      <c r="K696" s="44"/>
      <c r="W696" s="42"/>
      <c r="X696" s="42"/>
      <c r="AQ696" s="42"/>
    </row>
    <row r="697" spans="1:43" ht="15.75" customHeight="1" x14ac:dyDescent="0.25">
      <c r="A697" s="41"/>
      <c r="F697" s="43"/>
      <c r="G697" s="43"/>
      <c r="I697" s="43"/>
      <c r="K697" s="44"/>
      <c r="W697" s="42"/>
      <c r="X697" s="42"/>
      <c r="AQ697" s="42"/>
    </row>
    <row r="698" spans="1:43" ht="15.75" customHeight="1" x14ac:dyDescent="0.25">
      <c r="A698" s="41"/>
      <c r="F698" s="43"/>
      <c r="G698" s="43"/>
      <c r="I698" s="43"/>
      <c r="K698" s="44"/>
      <c r="W698" s="42"/>
      <c r="X698" s="42"/>
      <c r="AQ698" s="42"/>
    </row>
    <row r="699" spans="1:43" ht="15.75" customHeight="1" x14ac:dyDescent="0.25">
      <c r="A699" s="41"/>
      <c r="F699" s="43"/>
      <c r="G699" s="43"/>
      <c r="I699" s="43"/>
      <c r="K699" s="44"/>
      <c r="W699" s="42"/>
      <c r="X699" s="42"/>
      <c r="AQ699" s="42"/>
    </row>
    <row r="700" spans="1:43" ht="15.75" customHeight="1" x14ac:dyDescent="0.25">
      <c r="A700" s="41"/>
      <c r="F700" s="43"/>
      <c r="G700" s="43"/>
      <c r="I700" s="43"/>
      <c r="K700" s="44"/>
      <c r="W700" s="42"/>
      <c r="X700" s="42"/>
      <c r="AQ700" s="42"/>
    </row>
    <row r="701" spans="1:43" ht="15.75" customHeight="1" x14ac:dyDescent="0.25">
      <c r="A701" s="41"/>
      <c r="F701" s="43"/>
      <c r="G701" s="43"/>
      <c r="I701" s="43"/>
      <c r="K701" s="44"/>
      <c r="W701" s="42"/>
      <c r="X701" s="42"/>
      <c r="AQ701" s="42"/>
    </row>
    <row r="702" spans="1:43" ht="15.75" customHeight="1" x14ac:dyDescent="0.25">
      <c r="A702" s="41"/>
      <c r="F702" s="43"/>
      <c r="G702" s="43"/>
      <c r="I702" s="43"/>
      <c r="K702" s="44"/>
      <c r="W702" s="42"/>
      <c r="X702" s="42"/>
      <c r="AQ702" s="42"/>
    </row>
    <row r="703" spans="1:43" ht="15.75" customHeight="1" x14ac:dyDescent="0.25">
      <c r="A703" s="41"/>
      <c r="F703" s="43"/>
      <c r="G703" s="43"/>
      <c r="I703" s="43"/>
      <c r="K703" s="44"/>
      <c r="W703" s="42"/>
      <c r="X703" s="42"/>
      <c r="AQ703" s="42"/>
    </row>
    <row r="704" spans="1:43" ht="15.75" customHeight="1" x14ac:dyDescent="0.25">
      <c r="A704" s="41"/>
      <c r="F704" s="43"/>
      <c r="G704" s="43"/>
      <c r="I704" s="43"/>
      <c r="K704" s="44"/>
      <c r="W704" s="42"/>
      <c r="X704" s="42"/>
      <c r="AQ704" s="42"/>
    </row>
    <row r="705" spans="1:43" ht="15.75" customHeight="1" x14ac:dyDescent="0.25">
      <c r="A705" s="41"/>
      <c r="F705" s="43"/>
      <c r="G705" s="43"/>
      <c r="I705" s="43"/>
      <c r="K705" s="44"/>
      <c r="W705" s="42"/>
      <c r="X705" s="42"/>
      <c r="AQ705" s="42"/>
    </row>
    <row r="706" spans="1:43" ht="15.75" customHeight="1" x14ac:dyDescent="0.25">
      <c r="A706" s="41"/>
      <c r="F706" s="43"/>
      <c r="G706" s="43"/>
      <c r="I706" s="43"/>
      <c r="K706" s="44"/>
      <c r="W706" s="42"/>
      <c r="X706" s="42"/>
      <c r="AQ706" s="42"/>
    </row>
    <row r="707" spans="1:43" ht="15.75" customHeight="1" x14ac:dyDescent="0.25">
      <c r="A707" s="41"/>
      <c r="F707" s="43"/>
      <c r="G707" s="43"/>
      <c r="I707" s="43"/>
      <c r="K707" s="44"/>
      <c r="W707" s="42"/>
      <c r="X707" s="42"/>
      <c r="AQ707" s="42"/>
    </row>
    <row r="708" spans="1:43" ht="15.75" customHeight="1" x14ac:dyDescent="0.25">
      <c r="A708" s="41"/>
      <c r="F708" s="43"/>
      <c r="G708" s="43"/>
      <c r="I708" s="43"/>
      <c r="K708" s="44"/>
      <c r="W708" s="42"/>
      <c r="X708" s="42"/>
      <c r="AQ708" s="42"/>
    </row>
    <row r="709" spans="1:43" ht="15.75" customHeight="1" x14ac:dyDescent="0.25">
      <c r="A709" s="41"/>
      <c r="F709" s="43"/>
      <c r="G709" s="43"/>
      <c r="I709" s="43"/>
      <c r="K709" s="44"/>
      <c r="W709" s="42"/>
      <c r="X709" s="42"/>
      <c r="AQ709" s="42"/>
    </row>
    <row r="710" spans="1:43" ht="15.75" customHeight="1" x14ac:dyDescent="0.25">
      <c r="A710" s="41"/>
      <c r="F710" s="43"/>
      <c r="G710" s="43"/>
      <c r="I710" s="43"/>
      <c r="K710" s="44"/>
      <c r="W710" s="42"/>
      <c r="X710" s="42"/>
      <c r="AQ710" s="42"/>
    </row>
    <row r="711" spans="1:43" ht="15.75" customHeight="1" x14ac:dyDescent="0.25">
      <c r="A711" s="41"/>
      <c r="F711" s="43"/>
      <c r="G711" s="43"/>
      <c r="I711" s="43"/>
      <c r="K711" s="44"/>
      <c r="W711" s="42"/>
      <c r="X711" s="42"/>
      <c r="AQ711" s="42"/>
    </row>
    <row r="712" spans="1:43" ht="15.75" customHeight="1" x14ac:dyDescent="0.25">
      <c r="A712" s="41"/>
      <c r="F712" s="43"/>
      <c r="G712" s="43"/>
      <c r="I712" s="43"/>
      <c r="K712" s="44"/>
      <c r="W712" s="42"/>
      <c r="X712" s="42"/>
      <c r="AQ712" s="42"/>
    </row>
    <row r="713" spans="1:43" ht="15.75" customHeight="1" x14ac:dyDescent="0.25">
      <c r="A713" s="41"/>
      <c r="F713" s="43"/>
      <c r="G713" s="43"/>
      <c r="I713" s="43"/>
      <c r="K713" s="44"/>
      <c r="W713" s="42"/>
      <c r="X713" s="42"/>
      <c r="AQ713" s="42"/>
    </row>
    <row r="714" spans="1:43" ht="15.75" customHeight="1" x14ac:dyDescent="0.25">
      <c r="A714" s="41"/>
      <c r="F714" s="43"/>
      <c r="G714" s="43"/>
      <c r="I714" s="43"/>
      <c r="K714" s="44"/>
      <c r="W714" s="42"/>
      <c r="X714" s="42"/>
      <c r="AQ714" s="42"/>
    </row>
    <row r="715" spans="1:43" ht="15.75" customHeight="1" x14ac:dyDescent="0.25">
      <c r="A715" s="41"/>
      <c r="F715" s="43"/>
      <c r="G715" s="43"/>
      <c r="I715" s="43"/>
      <c r="K715" s="44"/>
      <c r="W715" s="42"/>
      <c r="X715" s="42"/>
      <c r="AQ715" s="42"/>
    </row>
    <row r="716" spans="1:43" ht="15.75" customHeight="1" x14ac:dyDescent="0.25">
      <c r="A716" s="41"/>
      <c r="F716" s="43"/>
      <c r="G716" s="43"/>
      <c r="I716" s="43"/>
      <c r="K716" s="44"/>
      <c r="W716" s="42"/>
      <c r="X716" s="42"/>
      <c r="AQ716" s="42"/>
    </row>
    <row r="717" spans="1:43" ht="15.75" customHeight="1" x14ac:dyDescent="0.25">
      <c r="A717" s="41"/>
      <c r="F717" s="43"/>
      <c r="G717" s="43"/>
      <c r="I717" s="43"/>
      <c r="K717" s="44"/>
      <c r="W717" s="42"/>
      <c r="X717" s="42"/>
      <c r="AQ717" s="42"/>
    </row>
    <row r="718" spans="1:43" ht="15.75" customHeight="1" x14ac:dyDescent="0.25">
      <c r="A718" s="41"/>
      <c r="F718" s="43"/>
      <c r="G718" s="43"/>
      <c r="I718" s="43"/>
      <c r="K718" s="44"/>
      <c r="W718" s="42"/>
      <c r="X718" s="42"/>
      <c r="AQ718" s="42"/>
    </row>
    <row r="719" spans="1:43" ht="15.75" customHeight="1" x14ac:dyDescent="0.25">
      <c r="A719" s="41"/>
      <c r="F719" s="43"/>
      <c r="G719" s="43"/>
      <c r="I719" s="43"/>
      <c r="K719" s="44"/>
      <c r="W719" s="42"/>
      <c r="X719" s="42"/>
      <c r="AQ719" s="42"/>
    </row>
    <row r="720" spans="1:43" ht="15.75" customHeight="1" x14ac:dyDescent="0.25">
      <c r="A720" s="41"/>
      <c r="F720" s="43"/>
      <c r="G720" s="43"/>
      <c r="I720" s="43"/>
      <c r="K720" s="44"/>
      <c r="W720" s="42"/>
      <c r="X720" s="42"/>
      <c r="AQ720" s="42"/>
    </row>
    <row r="721" spans="1:43" ht="15.75" customHeight="1" x14ac:dyDescent="0.25">
      <c r="A721" s="41"/>
      <c r="F721" s="43"/>
      <c r="G721" s="43"/>
      <c r="I721" s="43"/>
      <c r="K721" s="44"/>
      <c r="W721" s="42"/>
      <c r="X721" s="42"/>
      <c r="AQ721" s="42"/>
    </row>
    <row r="722" spans="1:43" ht="15.75" customHeight="1" x14ac:dyDescent="0.25">
      <c r="A722" s="41"/>
      <c r="F722" s="43"/>
      <c r="G722" s="43"/>
      <c r="I722" s="43"/>
      <c r="K722" s="44"/>
      <c r="W722" s="42"/>
      <c r="X722" s="42"/>
      <c r="AQ722" s="42"/>
    </row>
    <row r="723" spans="1:43" ht="15.75" customHeight="1" x14ac:dyDescent="0.25">
      <c r="A723" s="41"/>
      <c r="F723" s="43"/>
      <c r="G723" s="43"/>
      <c r="I723" s="43"/>
      <c r="K723" s="44"/>
      <c r="W723" s="42"/>
      <c r="X723" s="42"/>
      <c r="AQ723" s="42"/>
    </row>
    <row r="724" spans="1:43" ht="15.75" customHeight="1" x14ac:dyDescent="0.25">
      <c r="A724" s="41"/>
      <c r="F724" s="43"/>
      <c r="G724" s="43"/>
      <c r="I724" s="43"/>
      <c r="K724" s="44"/>
      <c r="W724" s="42"/>
      <c r="X724" s="42"/>
      <c r="AQ724" s="42"/>
    </row>
    <row r="725" spans="1:43" ht="15.75" customHeight="1" x14ac:dyDescent="0.25">
      <c r="A725" s="41"/>
      <c r="F725" s="43"/>
      <c r="G725" s="43"/>
      <c r="I725" s="43"/>
      <c r="K725" s="44"/>
      <c r="W725" s="42"/>
      <c r="X725" s="42"/>
      <c r="AQ725" s="42"/>
    </row>
    <row r="726" spans="1:43" ht="15.75" customHeight="1" x14ac:dyDescent="0.25">
      <c r="A726" s="41"/>
      <c r="F726" s="43"/>
      <c r="G726" s="43"/>
      <c r="I726" s="43"/>
      <c r="K726" s="44"/>
      <c r="W726" s="42"/>
      <c r="X726" s="42"/>
      <c r="AQ726" s="42"/>
    </row>
    <row r="727" spans="1:43" ht="15.75" customHeight="1" x14ac:dyDescent="0.25">
      <c r="A727" s="41"/>
      <c r="F727" s="43"/>
      <c r="G727" s="43"/>
      <c r="I727" s="43"/>
      <c r="K727" s="44"/>
      <c r="W727" s="42"/>
      <c r="X727" s="42"/>
      <c r="AQ727" s="42"/>
    </row>
    <row r="728" spans="1:43" ht="15.75" customHeight="1" x14ac:dyDescent="0.25">
      <c r="A728" s="41"/>
      <c r="F728" s="43"/>
      <c r="G728" s="43"/>
      <c r="I728" s="43"/>
      <c r="K728" s="44"/>
      <c r="W728" s="42"/>
      <c r="X728" s="42"/>
      <c r="AQ728" s="42"/>
    </row>
    <row r="729" spans="1:43" ht="15.75" customHeight="1" x14ac:dyDescent="0.25">
      <c r="A729" s="41"/>
      <c r="F729" s="43"/>
      <c r="G729" s="43"/>
      <c r="I729" s="43"/>
      <c r="K729" s="44"/>
      <c r="W729" s="42"/>
      <c r="X729" s="42"/>
      <c r="AQ729" s="42"/>
    </row>
    <row r="730" spans="1:43" ht="15.75" customHeight="1" x14ac:dyDescent="0.25">
      <c r="A730" s="41"/>
      <c r="F730" s="43"/>
      <c r="G730" s="43"/>
      <c r="I730" s="43"/>
      <c r="K730" s="44"/>
      <c r="W730" s="42"/>
      <c r="X730" s="42"/>
      <c r="AQ730" s="42"/>
    </row>
    <row r="731" spans="1:43" ht="15.75" customHeight="1" x14ac:dyDescent="0.25">
      <c r="A731" s="41"/>
      <c r="F731" s="43"/>
      <c r="G731" s="43"/>
      <c r="I731" s="43"/>
      <c r="K731" s="44"/>
      <c r="W731" s="42"/>
      <c r="X731" s="42"/>
      <c r="AQ731" s="42"/>
    </row>
    <row r="732" spans="1:43" ht="15.75" customHeight="1" x14ac:dyDescent="0.25">
      <c r="A732" s="41"/>
      <c r="F732" s="43"/>
      <c r="G732" s="43"/>
      <c r="I732" s="43"/>
      <c r="K732" s="44"/>
      <c r="W732" s="42"/>
      <c r="X732" s="42"/>
      <c r="AQ732" s="42"/>
    </row>
    <row r="733" spans="1:43" ht="15.75" customHeight="1" x14ac:dyDescent="0.25">
      <c r="A733" s="41"/>
      <c r="F733" s="43"/>
      <c r="G733" s="43"/>
      <c r="I733" s="43"/>
      <c r="K733" s="44"/>
      <c r="W733" s="42"/>
      <c r="X733" s="42"/>
      <c r="AQ733" s="42"/>
    </row>
    <row r="734" spans="1:43" ht="15.75" customHeight="1" x14ac:dyDescent="0.25">
      <c r="A734" s="41"/>
      <c r="F734" s="43"/>
      <c r="G734" s="43"/>
      <c r="I734" s="43"/>
      <c r="K734" s="44"/>
      <c r="W734" s="42"/>
      <c r="X734" s="42"/>
      <c r="AQ734" s="42"/>
    </row>
    <row r="735" spans="1:43" ht="15.75" customHeight="1" x14ac:dyDescent="0.25">
      <c r="A735" s="41"/>
      <c r="F735" s="43"/>
      <c r="G735" s="43"/>
      <c r="I735" s="43"/>
      <c r="K735" s="44"/>
      <c r="W735" s="42"/>
      <c r="X735" s="42"/>
      <c r="AQ735" s="42"/>
    </row>
    <row r="736" spans="1:43" ht="15.75" customHeight="1" x14ac:dyDescent="0.25">
      <c r="A736" s="41"/>
      <c r="F736" s="43"/>
      <c r="G736" s="43"/>
      <c r="I736" s="43"/>
      <c r="K736" s="44"/>
      <c r="W736" s="42"/>
      <c r="X736" s="42"/>
      <c r="AQ736" s="42"/>
    </row>
    <row r="737" spans="1:43" ht="15.75" customHeight="1" x14ac:dyDescent="0.25">
      <c r="A737" s="41"/>
      <c r="F737" s="43"/>
      <c r="G737" s="43"/>
      <c r="I737" s="43"/>
      <c r="K737" s="44"/>
      <c r="W737" s="42"/>
      <c r="X737" s="42"/>
      <c r="AQ737" s="42"/>
    </row>
    <row r="738" spans="1:43" ht="15.75" customHeight="1" x14ac:dyDescent="0.25">
      <c r="A738" s="41"/>
      <c r="F738" s="43"/>
      <c r="G738" s="43"/>
      <c r="I738" s="43"/>
      <c r="K738" s="44"/>
      <c r="W738" s="42"/>
      <c r="X738" s="42"/>
      <c r="AQ738" s="42"/>
    </row>
    <row r="739" spans="1:43" ht="15.75" customHeight="1" x14ac:dyDescent="0.25">
      <c r="A739" s="41"/>
      <c r="F739" s="43"/>
      <c r="G739" s="43"/>
      <c r="I739" s="43"/>
      <c r="K739" s="44"/>
      <c r="W739" s="42"/>
      <c r="X739" s="42"/>
      <c r="AQ739" s="42"/>
    </row>
    <row r="740" spans="1:43" ht="15.75" customHeight="1" x14ac:dyDescent="0.25">
      <c r="A740" s="41"/>
      <c r="F740" s="43"/>
      <c r="G740" s="43"/>
      <c r="I740" s="43"/>
      <c r="K740" s="44"/>
      <c r="W740" s="42"/>
      <c r="X740" s="42"/>
      <c r="AQ740" s="42"/>
    </row>
    <row r="741" spans="1:43" ht="15.75" customHeight="1" x14ac:dyDescent="0.25">
      <c r="A741" s="41"/>
      <c r="F741" s="43"/>
      <c r="G741" s="43"/>
      <c r="I741" s="43"/>
      <c r="K741" s="44"/>
      <c r="W741" s="42"/>
      <c r="X741" s="42"/>
      <c r="AQ741" s="42"/>
    </row>
    <row r="742" spans="1:43" ht="15.75" customHeight="1" x14ac:dyDescent="0.25">
      <c r="A742" s="41"/>
      <c r="F742" s="43"/>
      <c r="G742" s="43"/>
      <c r="I742" s="43"/>
      <c r="K742" s="44"/>
      <c r="W742" s="42"/>
      <c r="X742" s="42"/>
      <c r="AQ742" s="42"/>
    </row>
    <row r="743" spans="1:43" ht="15.75" customHeight="1" x14ac:dyDescent="0.25">
      <c r="A743" s="41"/>
      <c r="F743" s="43"/>
      <c r="G743" s="43"/>
      <c r="I743" s="43"/>
      <c r="K743" s="44"/>
      <c r="W743" s="42"/>
      <c r="X743" s="42"/>
      <c r="AQ743" s="42"/>
    </row>
    <row r="744" spans="1:43" ht="15.75" customHeight="1" x14ac:dyDescent="0.25">
      <c r="A744" s="41"/>
      <c r="F744" s="43"/>
      <c r="G744" s="43"/>
      <c r="I744" s="43"/>
      <c r="K744" s="44"/>
      <c r="W744" s="42"/>
      <c r="X744" s="42"/>
      <c r="AQ744" s="42"/>
    </row>
    <row r="745" spans="1:43" ht="15.75" customHeight="1" x14ac:dyDescent="0.25">
      <c r="A745" s="41"/>
      <c r="F745" s="43"/>
      <c r="G745" s="43"/>
      <c r="I745" s="43"/>
      <c r="K745" s="44"/>
      <c r="W745" s="42"/>
      <c r="X745" s="42"/>
      <c r="AQ745" s="42"/>
    </row>
    <row r="746" spans="1:43" ht="15.75" customHeight="1" x14ac:dyDescent="0.25">
      <c r="A746" s="41"/>
      <c r="F746" s="43"/>
      <c r="G746" s="43"/>
      <c r="I746" s="43"/>
      <c r="K746" s="44"/>
      <c r="W746" s="42"/>
      <c r="X746" s="42"/>
      <c r="AQ746" s="42"/>
    </row>
    <row r="747" spans="1:43" ht="15.75" customHeight="1" x14ac:dyDescent="0.25">
      <c r="A747" s="41"/>
      <c r="F747" s="43"/>
      <c r="G747" s="43"/>
      <c r="I747" s="43"/>
      <c r="K747" s="44"/>
      <c r="W747" s="42"/>
      <c r="X747" s="42"/>
      <c r="AQ747" s="42"/>
    </row>
    <row r="748" spans="1:43" ht="15.75" customHeight="1" x14ac:dyDescent="0.25">
      <c r="A748" s="41"/>
      <c r="F748" s="43"/>
      <c r="G748" s="43"/>
      <c r="I748" s="43"/>
      <c r="K748" s="44"/>
      <c r="W748" s="42"/>
      <c r="X748" s="42"/>
      <c r="AQ748" s="42"/>
    </row>
    <row r="749" spans="1:43" ht="15.75" customHeight="1" x14ac:dyDescent="0.25">
      <c r="A749" s="41"/>
      <c r="F749" s="43"/>
      <c r="G749" s="43"/>
      <c r="I749" s="43"/>
      <c r="K749" s="44"/>
      <c r="W749" s="42"/>
      <c r="X749" s="42"/>
      <c r="AQ749" s="42"/>
    </row>
    <row r="750" spans="1:43" ht="15.75" customHeight="1" x14ac:dyDescent="0.25">
      <c r="A750" s="41"/>
      <c r="F750" s="43"/>
      <c r="G750" s="43"/>
      <c r="I750" s="43"/>
      <c r="K750" s="44"/>
      <c r="W750" s="42"/>
      <c r="X750" s="42"/>
      <c r="AQ750" s="42"/>
    </row>
    <row r="751" spans="1:43" ht="15.75" customHeight="1" x14ac:dyDescent="0.25">
      <c r="A751" s="41"/>
      <c r="F751" s="43"/>
      <c r="G751" s="43"/>
      <c r="I751" s="43"/>
      <c r="K751" s="44"/>
      <c r="W751" s="42"/>
      <c r="X751" s="42"/>
      <c r="AQ751" s="42"/>
    </row>
    <row r="752" spans="1:43" ht="15.75" customHeight="1" x14ac:dyDescent="0.25">
      <c r="A752" s="41"/>
      <c r="F752" s="43"/>
      <c r="G752" s="43"/>
      <c r="I752" s="43"/>
      <c r="K752" s="44"/>
      <c r="W752" s="42"/>
      <c r="X752" s="42"/>
      <c r="AQ752" s="42"/>
    </row>
    <row r="753" spans="1:43" ht="15.75" customHeight="1" x14ac:dyDescent="0.25">
      <c r="A753" s="41"/>
      <c r="F753" s="43"/>
      <c r="G753" s="43"/>
      <c r="I753" s="43"/>
      <c r="K753" s="44"/>
      <c r="W753" s="42"/>
      <c r="X753" s="42"/>
      <c r="AQ753" s="42"/>
    </row>
    <row r="754" spans="1:43" ht="15.75" customHeight="1" x14ac:dyDescent="0.25">
      <c r="A754" s="41"/>
      <c r="F754" s="43"/>
      <c r="G754" s="43"/>
      <c r="I754" s="43"/>
      <c r="K754" s="44"/>
      <c r="W754" s="42"/>
      <c r="X754" s="42"/>
      <c r="AQ754" s="42"/>
    </row>
    <row r="755" spans="1:43" ht="15.75" customHeight="1" x14ac:dyDescent="0.25">
      <c r="A755" s="41"/>
      <c r="F755" s="43"/>
      <c r="G755" s="43"/>
      <c r="I755" s="43"/>
      <c r="K755" s="44"/>
      <c r="W755" s="42"/>
      <c r="X755" s="42"/>
      <c r="AQ755" s="42"/>
    </row>
    <row r="756" spans="1:43" ht="15.75" customHeight="1" x14ac:dyDescent="0.25">
      <c r="A756" s="41"/>
      <c r="F756" s="43"/>
      <c r="G756" s="43"/>
      <c r="I756" s="43"/>
      <c r="K756" s="44"/>
      <c r="W756" s="42"/>
      <c r="X756" s="42"/>
      <c r="AQ756" s="42"/>
    </row>
    <row r="757" spans="1:43" ht="15.75" customHeight="1" x14ac:dyDescent="0.25">
      <c r="A757" s="41"/>
      <c r="F757" s="43"/>
      <c r="G757" s="43"/>
      <c r="I757" s="43"/>
      <c r="K757" s="44"/>
      <c r="W757" s="42"/>
      <c r="X757" s="42"/>
      <c r="AQ757" s="42"/>
    </row>
    <row r="758" spans="1:43" ht="15.75" customHeight="1" x14ac:dyDescent="0.25">
      <c r="A758" s="41"/>
      <c r="F758" s="43"/>
      <c r="G758" s="43"/>
      <c r="I758" s="43"/>
      <c r="K758" s="44"/>
      <c r="W758" s="42"/>
      <c r="X758" s="42"/>
      <c r="AQ758" s="42"/>
    </row>
    <row r="759" spans="1:43" ht="15.75" customHeight="1" x14ac:dyDescent="0.25">
      <c r="A759" s="41"/>
      <c r="F759" s="43"/>
      <c r="G759" s="43"/>
      <c r="I759" s="43"/>
      <c r="K759" s="44"/>
      <c r="W759" s="42"/>
      <c r="X759" s="42"/>
      <c r="AQ759" s="42"/>
    </row>
    <row r="760" spans="1:43" ht="15.75" customHeight="1" x14ac:dyDescent="0.25">
      <c r="A760" s="41"/>
      <c r="F760" s="43"/>
      <c r="G760" s="43"/>
      <c r="I760" s="43"/>
      <c r="K760" s="44"/>
      <c r="W760" s="42"/>
      <c r="X760" s="42"/>
      <c r="AQ760" s="42"/>
    </row>
    <row r="761" spans="1:43" ht="15.75" customHeight="1" x14ac:dyDescent="0.25">
      <c r="A761" s="41"/>
      <c r="F761" s="43"/>
      <c r="G761" s="43"/>
      <c r="I761" s="43"/>
      <c r="K761" s="44"/>
      <c r="W761" s="42"/>
      <c r="X761" s="42"/>
      <c r="AQ761" s="42"/>
    </row>
    <row r="762" spans="1:43" ht="15.75" customHeight="1" x14ac:dyDescent="0.25">
      <c r="A762" s="41"/>
      <c r="F762" s="43"/>
      <c r="G762" s="43"/>
      <c r="I762" s="43"/>
      <c r="K762" s="44"/>
      <c r="W762" s="42"/>
      <c r="X762" s="42"/>
      <c r="AQ762" s="42"/>
    </row>
    <row r="763" spans="1:43" ht="15.75" customHeight="1" x14ac:dyDescent="0.25">
      <c r="A763" s="41"/>
      <c r="F763" s="43"/>
      <c r="G763" s="43"/>
      <c r="I763" s="43"/>
      <c r="K763" s="44"/>
      <c r="W763" s="42"/>
      <c r="X763" s="42"/>
      <c r="AQ763" s="42"/>
    </row>
    <row r="764" spans="1:43" ht="15.75" customHeight="1" x14ac:dyDescent="0.25">
      <c r="A764" s="41"/>
      <c r="F764" s="43"/>
      <c r="G764" s="43"/>
      <c r="I764" s="43"/>
      <c r="K764" s="44"/>
      <c r="W764" s="42"/>
      <c r="X764" s="42"/>
      <c r="AQ764" s="42"/>
    </row>
    <row r="765" spans="1:43" ht="15.75" customHeight="1" x14ac:dyDescent="0.25">
      <c r="A765" s="41"/>
      <c r="F765" s="43"/>
      <c r="G765" s="43"/>
      <c r="I765" s="43"/>
      <c r="K765" s="44"/>
      <c r="W765" s="42"/>
      <c r="X765" s="42"/>
      <c r="AQ765" s="42"/>
    </row>
    <row r="766" spans="1:43" ht="15.75" customHeight="1" x14ac:dyDescent="0.25">
      <c r="A766" s="41"/>
      <c r="F766" s="43"/>
      <c r="G766" s="43"/>
      <c r="I766" s="43"/>
      <c r="K766" s="44"/>
      <c r="W766" s="42"/>
      <c r="X766" s="42"/>
      <c r="AQ766" s="42"/>
    </row>
    <row r="767" spans="1:43" ht="15.75" customHeight="1" x14ac:dyDescent="0.25">
      <c r="A767" s="41"/>
      <c r="F767" s="43"/>
      <c r="G767" s="43"/>
      <c r="I767" s="43"/>
      <c r="K767" s="44"/>
      <c r="W767" s="42"/>
      <c r="X767" s="42"/>
      <c r="AQ767" s="42"/>
    </row>
    <row r="768" spans="1:43" ht="15.75" customHeight="1" x14ac:dyDescent="0.25">
      <c r="A768" s="41"/>
      <c r="F768" s="43"/>
      <c r="G768" s="43"/>
      <c r="I768" s="43"/>
      <c r="K768" s="44"/>
      <c r="W768" s="42"/>
      <c r="X768" s="42"/>
      <c r="AQ768" s="42"/>
    </row>
    <row r="769" spans="1:43" ht="15.75" customHeight="1" x14ac:dyDescent="0.25">
      <c r="A769" s="41"/>
      <c r="F769" s="43"/>
      <c r="G769" s="43"/>
      <c r="I769" s="43"/>
      <c r="K769" s="44"/>
      <c r="W769" s="42"/>
      <c r="X769" s="42"/>
      <c r="AQ769" s="42"/>
    </row>
    <row r="770" spans="1:43" ht="15.75" customHeight="1" x14ac:dyDescent="0.25">
      <c r="A770" s="41"/>
      <c r="F770" s="43"/>
      <c r="G770" s="43"/>
      <c r="I770" s="43"/>
      <c r="K770" s="44"/>
      <c r="W770" s="42"/>
      <c r="X770" s="42"/>
      <c r="AQ770" s="42"/>
    </row>
    <row r="771" spans="1:43" ht="15.75" customHeight="1" x14ac:dyDescent="0.25">
      <c r="A771" s="41"/>
      <c r="F771" s="43"/>
      <c r="G771" s="43"/>
      <c r="I771" s="43"/>
      <c r="K771" s="44"/>
      <c r="W771" s="42"/>
      <c r="X771" s="42"/>
      <c r="AQ771" s="42"/>
    </row>
    <row r="772" spans="1:43" ht="15.75" customHeight="1" x14ac:dyDescent="0.25">
      <c r="A772" s="41"/>
      <c r="F772" s="43"/>
      <c r="G772" s="43"/>
      <c r="I772" s="43"/>
      <c r="K772" s="44"/>
      <c r="W772" s="42"/>
      <c r="X772" s="42"/>
      <c r="AQ772" s="42"/>
    </row>
    <row r="773" spans="1:43" ht="15.75" customHeight="1" x14ac:dyDescent="0.25">
      <c r="A773" s="41"/>
      <c r="F773" s="43"/>
      <c r="G773" s="43"/>
      <c r="I773" s="43"/>
      <c r="K773" s="44"/>
      <c r="W773" s="42"/>
      <c r="X773" s="42"/>
      <c r="AQ773" s="42"/>
    </row>
    <row r="774" spans="1:43" ht="15.75" customHeight="1" x14ac:dyDescent="0.25">
      <c r="A774" s="41"/>
      <c r="F774" s="43"/>
      <c r="G774" s="43"/>
      <c r="I774" s="43"/>
      <c r="K774" s="44"/>
      <c r="W774" s="42"/>
      <c r="X774" s="42"/>
      <c r="AQ774" s="42"/>
    </row>
    <row r="775" spans="1:43" ht="15.75" customHeight="1" x14ac:dyDescent="0.25">
      <c r="A775" s="41"/>
      <c r="F775" s="43"/>
      <c r="G775" s="43"/>
      <c r="I775" s="43"/>
      <c r="K775" s="44"/>
      <c r="W775" s="42"/>
      <c r="X775" s="42"/>
      <c r="AQ775" s="42"/>
    </row>
    <row r="776" spans="1:43" ht="15.75" customHeight="1" x14ac:dyDescent="0.25">
      <c r="A776" s="41"/>
      <c r="F776" s="43"/>
      <c r="G776" s="43"/>
      <c r="I776" s="43"/>
      <c r="K776" s="44"/>
      <c r="W776" s="42"/>
      <c r="X776" s="42"/>
      <c r="AQ776" s="42"/>
    </row>
    <row r="777" spans="1:43" ht="15.75" customHeight="1" x14ac:dyDescent="0.25">
      <c r="A777" s="41"/>
      <c r="F777" s="43"/>
      <c r="G777" s="43"/>
      <c r="I777" s="43"/>
      <c r="K777" s="44"/>
      <c r="W777" s="42"/>
      <c r="X777" s="42"/>
      <c r="AQ777" s="42"/>
    </row>
    <row r="778" spans="1:43" ht="15.75" customHeight="1" x14ac:dyDescent="0.25">
      <c r="A778" s="41"/>
      <c r="F778" s="43"/>
      <c r="G778" s="43"/>
      <c r="I778" s="43"/>
      <c r="K778" s="44"/>
      <c r="W778" s="42"/>
      <c r="X778" s="42"/>
      <c r="AQ778" s="42"/>
    </row>
    <row r="779" spans="1:43" ht="15.75" customHeight="1" x14ac:dyDescent="0.25">
      <c r="A779" s="41"/>
      <c r="F779" s="43"/>
      <c r="G779" s="43"/>
      <c r="I779" s="43"/>
      <c r="K779" s="44"/>
      <c r="W779" s="42"/>
      <c r="X779" s="42"/>
      <c r="AQ779" s="42"/>
    </row>
    <row r="780" spans="1:43" ht="15.75" customHeight="1" x14ac:dyDescent="0.25">
      <c r="A780" s="41"/>
      <c r="F780" s="43"/>
      <c r="G780" s="43"/>
      <c r="I780" s="43"/>
      <c r="K780" s="44"/>
      <c r="W780" s="42"/>
      <c r="X780" s="42"/>
      <c r="AQ780" s="42"/>
    </row>
    <row r="781" spans="1:43" ht="15.75" customHeight="1" x14ac:dyDescent="0.25">
      <c r="A781" s="41"/>
      <c r="F781" s="43"/>
      <c r="G781" s="43"/>
      <c r="I781" s="43"/>
      <c r="K781" s="44"/>
      <c r="W781" s="42"/>
      <c r="X781" s="42"/>
      <c r="AQ781" s="42"/>
    </row>
    <row r="782" spans="1:43" ht="15.75" customHeight="1" x14ac:dyDescent="0.25">
      <c r="A782" s="41"/>
      <c r="F782" s="43"/>
      <c r="G782" s="43"/>
      <c r="I782" s="43"/>
      <c r="K782" s="44"/>
      <c r="W782" s="42"/>
      <c r="X782" s="42"/>
      <c r="AQ782" s="42"/>
    </row>
    <row r="783" spans="1:43" ht="15.75" customHeight="1" x14ac:dyDescent="0.25">
      <c r="A783" s="41"/>
      <c r="F783" s="43"/>
      <c r="G783" s="43"/>
      <c r="I783" s="43"/>
      <c r="K783" s="44"/>
      <c r="W783" s="42"/>
      <c r="X783" s="42"/>
      <c r="AQ783" s="42"/>
    </row>
    <row r="784" spans="1:43" ht="15.75" customHeight="1" x14ac:dyDescent="0.25">
      <c r="A784" s="41"/>
      <c r="F784" s="43"/>
      <c r="G784" s="43"/>
      <c r="I784" s="43"/>
      <c r="K784" s="44"/>
      <c r="W784" s="42"/>
      <c r="X784" s="42"/>
      <c r="AQ784" s="42"/>
    </row>
    <row r="785" spans="1:43" ht="15.75" customHeight="1" x14ac:dyDescent="0.25">
      <c r="A785" s="41"/>
      <c r="F785" s="43"/>
      <c r="G785" s="43"/>
      <c r="I785" s="43"/>
      <c r="K785" s="44"/>
      <c r="W785" s="42"/>
      <c r="X785" s="42"/>
      <c r="AQ785" s="42"/>
    </row>
    <row r="786" spans="1:43" ht="15.75" customHeight="1" x14ac:dyDescent="0.25">
      <c r="A786" s="41"/>
      <c r="F786" s="43"/>
      <c r="G786" s="43"/>
      <c r="I786" s="43"/>
      <c r="K786" s="44"/>
      <c r="W786" s="42"/>
      <c r="X786" s="42"/>
      <c r="AQ786" s="42"/>
    </row>
    <row r="787" spans="1:43" ht="15.75" customHeight="1" x14ac:dyDescent="0.25">
      <c r="A787" s="41"/>
      <c r="F787" s="43"/>
      <c r="G787" s="43"/>
      <c r="I787" s="43"/>
      <c r="K787" s="44"/>
      <c r="W787" s="42"/>
      <c r="X787" s="42"/>
      <c r="AQ787" s="42"/>
    </row>
    <row r="788" spans="1:43" ht="15.75" customHeight="1" x14ac:dyDescent="0.25">
      <c r="A788" s="41"/>
      <c r="F788" s="43"/>
      <c r="G788" s="43"/>
      <c r="I788" s="43"/>
      <c r="K788" s="44"/>
      <c r="W788" s="42"/>
      <c r="X788" s="42"/>
      <c r="AQ788" s="42"/>
    </row>
    <row r="789" spans="1:43" ht="15.75" customHeight="1" x14ac:dyDescent="0.25">
      <c r="A789" s="41"/>
      <c r="F789" s="43"/>
      <c r="G789" s="43"/>
      <c r="I789" s="43"/>
      <c r="K789" s="44"/>
      <c r="W789" s="42"/>
      <c r="X789" s="42"/>
      <c r="AQ789" s="42"/>
    </row>
    <row r="790" spans="1:43" ht="15.75" customHeight="1" x14ac:dyDescent="0.25">
      <c r="A790" s="41"/>
      <c r="F790" s="43"/>
      <c r="G790" s="43"/>
      <c r="I790" s="43"/>
      <c r="K790" s="44"/>
      <c r="W790" s="42"/>
      <c r="X790" s="42"/>
      <c r="AQ790" s="42"/>
    </row>
    <row r="791" spans="1:43" ht="15.75" customHeight="1" x14ac:dyDescent="0.25">
      <c r="A791" s="41"/>
      <c r="F791" s="43"/>
      <c r="G791" s="43"/>
      <c r="I791" s="43"/>
      <c r="K791" s="44"/>
      <c r="W791" s="42"/>
      <c r="X791" s="42"/>
      <c r="AQ791" s="42"/>
    </row>
    <row r="792" spans="1:43" ht="15.75" customHeight="1" x14ac:dyDescent="0.25">
      <c r="A792" s="41"/>
      <c r="F792" s="43"/>
      <c r="G792" s="43"/>
      <c r="I792" s="43"/>
      <c r="K792" s="44"/>
      <c r="W792" s="42"/>
      <c r="X792" s="42"/>
      <c r="AQ792" s="42"/>
    </row>
    <row r="793" spans="1:43" ht="15.75" customHeight="1" x14ac:dyDescent="0.25">
      <c r="A793" s="41"/>
      <c r="F793" s="43"/>
      <c r="G793" s="43"/>
      <c r="I793" s="43"/>
      <c r="K793" s="44"/>
      <c r="W793" s="42"/>
      <c r="X793" s="42"/>
      <c r="AQ793" s="42"/>
    </row>
    <row r="794" spans="1:43" ht="15.75" customHeight="1" x14ac:dyDescent="0.25">
      <c r="A794" s="41"/>
      <c r="F794" s="43"/>
      <c r="G794" s="43"/>
      <c r="I794" s="43"/>
      <c r="K794" s="44"/>
      <c r="W794" s="42"/>
      <c r="X794" s="42"/>
      <c r="AQ794" s="42"/>
    </row>
    <row r="795" spans="1:43" ht="15.75" customHeight="1" x14ac:dyDescent="0.25">
      <c r="A795" s="41"/>
      <c r="F795" s="43"/>
      <c r="G795" s="43"/>
      <c r="I795" s="43"/>
      <c r="K795" s="44"/>
      <c r="W795" s="42"/>
      <c r="X795" s="42"/>
      <c r="AQ795" s="42"/>
    </row>
    <row r="796" spans="1:43" ht="15.75" customHeight="1" x14ac:dyDescent="0.25">
      <c r="A796" s="41"/>
      <c r="F796" s="43"/>
      <c r="G796" s="43"/>
      <c r="I796" s="43"/>
      <c r="K796" s="44"/>
      <c r="W796" s="42"/>
      <c r="X796" s="42"/>
      <c r="AQ796" s="42"/>
    </row>
    <row r="797" spans="1:43" ht="15.75" customHeight="1" x14ac:dyDescent="0.25">
      <c r="A797" s="41"/>
      <c r="F797" s="43"/>
      <c r="G797" s="43"/>
      <c r="I797" s="43"/>
      <c r="K797" s="44"/>
      <c r="W797" s="42"/>
      <c r="X797" s="42"/>
      <c r="AQ797" s="42"/>
    </row>
    <row r="798" spans="1:43" ht="15.75" customHeight="1" x14ac:dyDescent="0.25">
      <c r="A798" s="41"/>
      <c r="F798" s="43"/>
      <c r="G798" s="43"/>
      <c r="I798" s="43"/>
      <c r="K798" s="44"/>
      <c r="W798" s="42"/>
      <c r="X798" s="42"/>
      <c r="AQ798" s="42"/>
    </row>
    <row r="799" spans="1:43" ht="15.75" customHeight="1" x14ac:dyDescent="0.25">
      <c r="A799" s="41"/>
      <c r="F799" s="43"/>
      <c r="G799" s="43"/>
      <c r="I799" s="43"/>
      <c r="K799" s="44"/>
      <c r="W799" s="42"/>
      <c r="X799" s="42"/>
      <c r="AQ799" s="42"/>
    </row>
    <row r="800" spans="1:43" ht="15.75" customHeight="1" x14ac:dyDescent="0.25">
      <c r="A800" s="41"/>
      <c r="F800" s="43"/>
      <c r="G800" s="43"/>
      <c r="I800" s="43"/>
      <c r="K800" s="44"/>
      <c r="W800" s="42"/>
      <c r="X800" s="42"/>
      <c r="AQ800" s="42"/>
    </row>
    <row r="801" spans="1:43" ht="15.75" customHeight="1" x14ac:dyDescent="0.25">
      <c r="A801" s="41"/>
      <c r="F801" s="43"/>
      <c r="G801" s="43"/>
      <c r="I801" s="43"/>
      <c r="K801" s="44"/>
      <c r="W801" s="42"/>
      <c r="X801" s="42"/>
      <c r="AQ801" s="42"/>
    </row>
    <row r="802" spans="1:43" ht="15.75" customHeight="1" x14ac:dyDescent="0.25">
      <c r="A802" s="41"/>
      <c r="F802" s="43"/>
      <c r="G802" s="43"/>
      <c r="I802" s="43"/>
      <c r="K802" s="44"/>
      <c r="W802" s="42"/>
      <c r="X802" s="42"/>
      <c r="AQ802" s="42"/>
    </row>
    <row r="803" spans="1:43" ht="15.75" customHeight="1" x14ac:dyDescent="0.25">
      <c r="A803" s="41"/>
      <c r="F803" s="43"/>
      <c r="G803" s="43"/>
      <c r="I803" s="43"/>
      <c r="K803" s="44"/>
      <c r="W803" s="42"/>
      <c r="X803" s="42"/>
      <c r="AQ803" s="42"/>
    </row>
    <row r="804" spans="1:43" ht="15.75" customHeight="1" x14ac:dyDescent="0.25">
      <c r="A804" s="41"/>
      <c r="F804" s="43"/>
      <c r="G804" s="43"/>
      <c r="I804" s="43"/>
      <c r="K804" s="44"/>
      <c r="W804" s="42"/>
      <c r="X804" s="42"/>
      <c r="AQ804" s="42"/>
    </row>
    <row r="805" spans="1:43" ht="15.75" customHeight="1" x14ac:dyDescent="0.25">
      <c r="A805" s="41"/>
      <c r="F805" s="43"/>
      <c r="G805" s="43"/>
      <c r="I805" s="43"/>
      <c r="K805" s="44"/>
      <c r="W805" s="42"/>
      <c r="X805" s="42"/>
      <c r="AQ805" s="42"/>
    </row>
    <row r="806" spans="1:43" ht="15.75" customHeight="1" x14ac:dyDescent="0.25">
      <c r="A806" s="41"/>
      <c r="F806" s="43"/>
      <c r="G806" s="43"/>
      <c r="I806" s="43"/>
      <c r="K806" s="44"/>
      <c r="W806" s="42"/>
      <c r="X806" s="42"/>
      <c r="AQ806" s="42"/>
    </row>
    <row r="807" spans="1:43" ht="15.75" customHeight="1" x14ac:dyDescent="0.25">
      <c r="A807" s="41"/>
      <c r="F807" s="43"/>
      <c r="G807" s="43"/>
      <c r="I807" s="43"/>
      <c r="K807" s="44"/>
      <c r="W807" s="42"/>
      <c r="X807" s="42"/>
      <c r="AQ807" s="42"/>
    </row>
    <row r="808" spans="1:43" ht="15.75" customHeight="1" x14ac:dyDescent="0.25">
      <c r="A808" s="41"/>
      <c r="F808" s="43"/>
      <c r="G808" s="43"/>
      <c r="I808" s="43"/>
      <c r="K808" s="44"/>
      <c r="W808" s="42"/>
      <c r="X808" s="42"/>
      <c r="AQ808" s="42"/>
    </row>
    <row r="809" spans="1:43" ht="15.75" customHeight="1" x14ac:dyDescent="0.25">
      <c r="A809" s="41"/>
      <c r="F809" s="43"/>
      <c r="G809" s="43"/>
      <c r="I809" s="43"/>
      <c r="K809" s="44"/>
      <c r="W809" s="42"/>
      <c r="X809" s="42"/>
      <c r="AQ809" s="42"/>
    </row>
    <row r="810" spans="1:43" ht="15.75" customHeight="1" x14ac:dyDescent="0.25">
      <c r="A810" s="41"/>
      <c r="F810" s="43"/>
      <c r="G810" s="43"/>
      <c r="I810" s="43"/>
      <c r="K810" s="44"/>
      <c r="W810" s="42"/>
      <c r="X810" s="42"/>
      <c r="AQ810" s="42"/>
    </row>
    <row r="811" spans="1:43" ht="15.75" customHeight="1" x14ac:dyDescent="0.25">
      <c r="A811" s="41"/>
      <c r="F811" s="43"/>
      <c r="G811" s="43"/>
      <c r="I811" s="43"/>
      <c r="K811" s="44"/>
      <c r="W811" s="42"/>
      <c r="X811" s="42"/>
      <c r="AQ811" s="42"/>
    </row>
    <row r="812" spans="1:43" ht="15.75" customHeight="1" x14ac:dyDescent="0.25">
      <c r="A812" s="41"/>
      <c r="F812" s="43"/>
      <c r="G812" s="43"/>
      <c r="I812" s="43"/>
      <c r="K812" s="44"/>
      <c r="W812" s="42"/>
      <c r="X812" s="42"/>
      <c r="AQ812" s="42"/>
    </row>
    <row r="813" spans="1:43" ht="15.75" customHeight="1" x14ac:dyDescent="0.25">
      <c r="A813" s="41"/>
      <c r="F813" s="43"/>
      <c r="G813" s="43"/>
      <c r="I813" s="43"/>
      <c r="K813" s="44"/>
      <c r="W813" s="42"/>
      <c r="X813" s="42"/>
      <c r="AQ813" s="42"/>
    </row>
    <row r="814" spans="1:43" ht="15.75" customHeight="1" x14ac:dyDescent="0.25">
      <c r="A814" s="41"/>
      <c r="F814" s="43"/>
      <c r="G814" s="43"/>
      <c r="I814" s="43"/>
      <c r="K814" s="44"/>
      <c r="W814" s="42"/>
      <c r="X814" s="42"/>
      <c r="AQ814" s="42"/>
    </row>
    <row r="815" spans="1:43" ht="15.75" customHeight="1" x14ac:dyDescent="0.25">
      <c r="A815" s="41"/>
      <c r="F815" s="43"/>
      <c r="G815" s="43"/>
      <c r="I815" s="43"/>
      <c r="K815" s="44"/>
      <c r="W815" s="42"/>
      <c r="X815" s="42"/>
      <c r="AQ815" s="42"/>
    </row>
    <row r="816" spans="1:43" ht="15.75" customHeight="1" x14ac:dyDescent="0.25">
      <c r="A816" s="41"/>
      <c r="F816" s="43"/>
      <c r="G816" s="43"/>
      <c r="I816" s="43"/>
      <c r="K816" s="44"/>
      <c r="W816" s="42"/>
      <c r="X816" s="42"/>
      <c r="AQ816" s="42"/>
    </row>
    <row r="817" spans="1:43" ht="15.75" customHeight="1" x14ac:dyDescent="0.25">
      <c r="A817" s="41"/>
      <c r="F817" s="43"/>
      <c r="G817" s="43"/>
      <c r="I817" s="43"/>
      <c r="K817" s="44"/>
      <c r="W817" s="42"/>
      <c r="X817" s="42"/>
      <c r="AQ817" s="42"/>
    </row>
    <row r="818" spans="1:43" ht="15.75" customHeight="1" x14ac:dyDescent="0.25">
      <c r="A818" s="41"/>
      <c r="F818" s="43"/>
      <c r="G818" s="43"/>
      <c r="I818" s="43"/>
      <c r="K818" s="44"/>
      <c r="W818" s="42"/>
      <c r="X818" s="42"/>
      <c r="AQ818" s="42"/>
    </row>
    <row r="819" spans="1:43" ht="15.75" customHeight="1" x14ac:dyDescent="0.25">
      <c r="A819" s="41"/>
      <c r="F819" s="43"/>
      <c r="G819" s="43"/>
      <c r="I819" s="43"/>
      <c r="K819" s="44"/>
      <c r="W819" s="42"/>
      <c r="X819" s="42"/>
      <c r="AQ819" s="42"/>
    </row>
    <row r="820" spans="1:43" ht="15.75" customHeight="1" x14ac:dyDescent="0.25">
      <c r="A820" s="41"/>
      <c r="F820" s="43"/>
      <c r="G820" s="43"/>
      <c r="I820" s="43"/>
      <c r="K820" s="44"/>
      <c r="W820" s="42"/>
      <c r="X820" s="42"/>
      <c r="AQ820" s="42"/>
    </row>
    <row r="821" spans="1:43" ht="15.75" customHeight="1" x14ac:dyDescent="0.25">
      <c r="A821" s="41"/>
      <c r="F821" s="43"/>
      <c r="G821" s="43"/>
      <c r="I821" s="43"/>
      <c r="K821" s="44"/>
      <c r="W821" s="42"/>
      <c r="X821" s="42"/>
      <c r="AQ821" s="42"/>
    </row>
    <row r="822" spans="1:43" ht="15.75" customHeight="1" x14ac:dyDescent="0.25">
      <c r="A822" s="41"/>
      <c r="F822" s="43"/>
      <c r="G822" s="43"/>
      <c r="I822" s="43"/>
      <c r="K822" s="44"/>
      <c r="W822" s="42"/>
      <c r="X822" s="42"/>
      <c r="AQ822" s="42"/>
    </row>
    <row r="823" spans="1:43" ht="15.75" customHeight="1" x14ac:dyDescent="0.25">
      <c r="A823" s="41"/>
      <c r="F823" s="43"/>
      <c r="G823" s="43"/>
      <c r="I823" s="43"/>
      <c r="K823" s="44"/>
      <c r="W823" s="42"/>
      <c r="X823" s="42"/>
      <c r="AQ823" s="42"/>
    </row>
    <row r="824" spans="1:43" ht="15.75" customHeight="1" x14ac:dyDescent="0.25">
      <c r="A824" s="41"/>
      <c r="F824" s="43"/>
      <c r="G824" s="43"/>
      <c r="I824" s="43"/>
      <c r="K824" s="44"/>
      <c r="W824" s="42"/>
      <c r="X824" s="42"/>
      <c r="AQ824" s="42"/>
    </row>
    <row r="825" spans="1:43" ht="15.75" customHeight="1" x14ac:dyDescent="0.25">
      <c r="A825" s="41"/>
      <c r="F825" s="43"/>
      <c r="G825" s="43"/>
      <c r="I825" s="43"/>
      <c r="K825" s="44"/>
      <c r="W825" s="42"/>
      <c r="X825" s="42"/>
      <c r="AQ825" s="42"/>
    </row>
    <row r="826" spans="1:43" ht="15.75" customHeight="1" x14ac:dyDescent="0.25">
      <c r="A826" s="41"/>
      <c r="F826" s="43"/>
      <c r="G826" s="43"/>
      <c r="I826" s="43"/>
      <c r="K826" s="44"/>
      <c r="W826" s="42"/>
      <c r="X826" s="42"/>
      <c r="AQ826" s="42"/>
    </row>
    <row r="827" spans="1:43" ht="15.75" customHeight="1" x14ac:dyDescent="0.25">
      <c r="A827" s="41"/>
      <c r="F827" s="43"/>
      <c r="G827" s="43"/>
      <c r="I827" s="43"/>
      <c r="K827" s="44"/>
      <c r="W827" s="42"/>
      <c r="X827" s="42"/>
      <c r="AQ827" s="42"/>
    </row>
    <row r="828" spans="1:43" ht="15.75" customHeight="1" x14ac:dyDescent="0.25">
      <c r="A828" s="41"/>
      <c r="F828" s="43"/>
      <c r="G828" s="43"/>
      <c r="I828" s="43"/>
      <c r="K828" s="44"/>
      <c r="W828" s="42"/>
      <c r="X828" s="42"/>
      <c r="AQ828" s="42"/>
    </row>
    <row r="829" spans="1:43" ht="15.75" customHeight="1" x14ac:dyDescent="0.25">
      <c r="A829" s="41"/>
      <c r="F829" s="43"/>
      <c r="G829" s="43"/>
      <c r="I829" s="43"/>
      <c r="K829" s="44"/>
      <c r="W829" s="42"/>
      <c r="X829" s="42"/>
      <c r="AQ829" s="42"/>
    </row>
    <row r="830" spans="1:43" ht="15.75" customHeight="1" x14ac:dyDescent="0.25">
      <c r="A830" s="41"/>
      <c r="F830" s="43"/>
      <c r="G830" s="43"/>
      <c r="I830" s="43"/>
      <c r="K830" s="44"/>
      <c r="W830" s="42"/>
      <c r="X830" s="42"/>
      <c r="AQ830" s="42"/>
    </row>
    <row r="831" spans="1:43" ht="15.75" customHeight="1" x14ac:dyDescent="0.25">
      <c r="A831" s="41"/>
      <c r="F831" s="43"/>
      <c r="G831" s="43"/>
      <c r="I831" s="43"/>
      <c r="K831" s="44"/>
      <c r="W831" s="42"/>
      <c r="X831" s="42"/>
      <c r="AQ831" s="42"/>
    </row>
    <row r="832" spans="1:43" ht="15.75" customHeight="1" x14ac:dyDescent="0.25">
      <c r="A832" s="41"/>
      <c r="F832" s="43"/>
      <c r="G832" s="43"/>
      <c r="I832" s="43"/>
      <c r="K832" s="44"/>
      <c r="W832" s="42"/>
      <c r="X832" s="42"/>
      <c r="AQ832" s="42"/>
    </row>
    <row r="833" spans="1:43" ht="15.75" customHeight="1" x14ac:dyDescent="0.25">
      <c r="A833" s="41"/>
      <c r="F833" s="43"/>
      <c r="G833" s="43"/>
      <c r="I833" s="43"/>
      <c r="K833" s="44"/>
      <c r="W833" s="42"/>
      <c r="X833" s="42"/>
      <c r="AQ833" s="42"/>
    </row>
    <row r="834" spans="1:43" ht="15.75" customHeight="1" x14ac:dyDescent="0.25">
      <c r="A834" s="41"/>
      <c r="F834" s="43"/>
      <c r="G834" s="43"/>
      <c r="I834" s="43"/>
      <c r="K834" s="44"/>
      <c r="W834" s="42"/>
      <c r="X834" s="42"/>
      <c r="AQ834" s="42"/>
    </row>
    <row r="835" spans="1:43" ht="15.75" customHeight="1" x14ac:dyDescent="0.25">
      <c r="A835" s="41"/>
      <c r="F835" s="43"/>
      <c r="G835" s="43"/>
      <c r="I835" s="43"/>
      <c r="K835" s="44"/>
      <c r="W835" s="42"/>
      <c r="X835" s="42"/>
      <c r="AQ835" s="42"/>
    </row>
    <row r="836" spans="1:43" ht="15.75" customHeight="1" x14ac:dyDescent="0.25">
      <c r="A836" s="41"/>
      <c r="F836" s="43"/>
      <c r="G836" s="43"/>
      <c r="I836" s="43"/>
      <c r="K836" s="44"/>
      <c r="W836" s="42"/>
      <c r="X836" s="42"/>
      <c r="AQ836" s="42"/>
    </row>
    <row r="837" spans="1:43" ht="15.75" customHeight="1" x14ac:dyDescent="0.25">
      <c r="A837" s="41"/>
      <c r="F837" s="43"/>
      <c r="G837" s="43"/>
      <c r="I837" s="43"/>
      <c r="K837" s="44"/>
      <c r="W837" s="42"/>
      <c r="X837" s="42"/>
      <c r="AQ837" s="42"/>
    </row>
    <row r="838" spans="1:43" ht="15.75" customHeight="1" x14ac:dyDescent="0.25">
      <c r="A838" s="41"/>
      <c r="F838" s="43"/>
      <c r="G838" s="43"/>
      <c r="I838" s="43"/>
      <c r="K838" s="44"/>
      <c r="W838" s="42"/>
      <c r="X838" s="42"/>
      <c r="AQ838" s="42"/>
    </row>
    <row r="839" spans="1:43" ht="15.75" customHeight="1" x14ac:dyDescent="0.25">
      <c r="A839" s="41"/>
      <c r="F839" s="43"/>
      <c r="G839" s="43"/>
      <c r="I839" s="43"/>
      <c r="K839" s="44"/>
      <c r="W839" s="42"/>
      <c r="X839" s="42"/>
      <c r="AQ839" s="42"/>
    </row>
    <row r="840" spans="1:43" ht="15.75" customHeight="1" x14ac:dyDescent="0.25">
      <c r="A840" s="41"/>
      <c r="F840" s="43"/>
      <c r="G840" s="43"/>
      <c r="I840" s="43"/>
      <c r="K840" s="44"/>
      <c r="W840" s="42"/>
      <c r="X840" s="42"/>
      <c r="AQ840" s="42"/>
    </row>
    <row r="841" spans="1:43" ht="15.75" customHeight="1" x14ac:dyDescent="0.25">
      <c r="A841" s="41"/>
      <c r="F841" s="43"/>
      <c r="G841" s="43"/>
      <c r="I841" s="43"/>
      <c r="K841" s="44"/>
      <c r="W841" s="42"/>
      <c r="X841" s="42"/>
      <c r="AQ841" s="42"/>
    </row>
    <row r="842" spans="1:43" ht="15.75" customHeight="1" x14ac:dyDescent="0.25">
      <c r="A842" s="41"/>
      <c r="F842" s="43"/>
      <c r="G842" s="43"/>
      <c r="I842" s="43"/>
      <c r="K842" s="44"/>
      <c r="W842" s="42"/>
      <c r="X842" s="42"/>
      <c r="AQ842" s="42"/>
    </row>
    <row r="843" spans="1:43" ht="15.75" customHeight="1" x14ac:dyDescent="0.25">
      <c r="A843" s="41"/>
      <c r="F843" s="43"/>
      <c r="G843" s="43"/>
      <c r="I843" s="43"/>
      <c r="K843" s="44"/>
      <c r="W843" s="42"/>
      <c r="X843" s="42"/>
      <c r="AQ843" s="42"/>
    </row>
    <row r="844" spans="1:43" ht="15.75" customHeight="1" x14ac:dyDescent="0.25">
      <c r="A844" s="41"/>
      <c r="F844" s="43"/>
      <c r="G844" s="43"/>
      <c r="I844" s="43"/>
      <c r="K844" s="44"/>
      <c r="W844" s="42"/>
      <c r="X844" s="42"/>
      <c r="AQ844" s="42"/>
    </row>
    <row r="845" spans="1:43" ht="15.75" customHeight="1" x14ac:dyDescent="0.25">
      <c r="A845" s="41"/>
      <c r="F845" s="43"/>
      <c r="G845" s="43"/>
      <c r="I845" s="43"/>
      <c r="K845" s="44"/>
      <c r="W845" s="42"/>
      <c r="X845" s="42"/>
      <c r="AQ845" s="42"/>
    </row>
    <row r="846" spans="1:43" ht="15.75" customHeight="1" x14ac:dyDescent="0.25">
      <c r="A846" s="41"/>
      <c r="F846" s="43"/>
      <c r="G846" s="43"/>
      <c r="I846" s="43"/>
      <c r="K846" s="44"/>
      <c r="W846" s="42"/>
      <c r="X846" s="42"/>
      <c r="AQ846" s="42"/>
    </row>
    <row r="847" spans="1:43" ht="15.75" customHeight="1" x14ac:dyDescent="0.25">
      <c r="A847" s="41"/>
      <c r="F847" s="43"/>
      <c r="G847" s="43"/>
      <c r="I847" s="43"/>
      <c r="K847" s="44"/>
      <c r="W847" s="42"/>
      <c r="X847" s="42"/>
      <c r="AQ847" s="42"/>
    </row>
    <row r="848" spans="1:43" ht="15.75" customHeight="1" x14ac:dyDescent="0.25">
      <c r="A848" s="41"/>
      <c r="F848" s="43"/>
      <c r="G848" s="43"/>
      <c r="I848" s="43"/>
      <c r="K848" s="44"/>
      <c r="W848" s="42"/>
      <c r="X848" s="42"/>
      <c r="AQ848" s="42"/>
    </row>
    <row r="849" spans="1:43" ht="15.75" customHeight="1" x14ac:dyDescent="0.25">
      <c r="A849" s="41"/>
      <c r="F849" s="43"/>
      <c r="G849" s="43"/>
      <c r="I849" s="43"/>
      <c r="K849" s="44"/>
      <c r="W849" s="42"/>
      <c r="X849" s="42"/>
      <c r="AQ849" s="42"/>
    </row>
    <row r="850" spans="1:43" ht="15.75" customHeight="1" x14ac:dyDescent="0.25">
      <c r="A850" s="41"/>
      <c r="F850" s="43"/>
      <c r="G850" s="43"/>
      <c r="I850" s="43"/>
      <c r="K850" s="44"/>
      <c r="W850" s="42"/>
      <c r="X850" s="42"/>
      <c r="AQ850" s="42"/>
    </row>
    <row r="851" spans="1:43" ht="15.75" customHeight="1" x14ac:dyDescent="0.25">
      <c r="A851" s="41"/>
      <c r="F851" s="43"/>
      <c r="G851" s="43"/>
      <c r="I851" s="43"/>
      <c r="K851" s="44"/>
      <c r="W851" s="42"/>
      <c r="X851" s="42"/>
      <c r="AQ851" s="42"/>
    </row>
    <row r="852" spans="1:43" ht="15.75" customHeight="1" x14ac:dyDescent="0.25">
      <c r="A852" s="41"/>
      <c r="F852" s="43"/>
      <c r="G852" s="43"/>
      <c r="I852" s="43"/>
      <c r="K852" s="44"/>
      <c r="W852" s="42"/>
      <c r="X852" s="42"/>
      <c r="AQ852" s="42"/>
    </row>
    <row r="853" spans="1:43" ht="15.75" customHeight="1" x14ac:dyDescent="0.25">
      <c r="A853" s="41"/>
      <c r="F853" s="43"/>
      <c r="G853" s="43"/>
      <c r="I853" s="43"/>
      <c r="K853" s="44"/>
      <c r="W853" s="42"/>
      <c r="X853" s="42"/>
      <c r="AQ853" s="42"/>
    </row>
    <row r="854" spans="1:43" ht="15.75" customHeight="1" x14ac:dyDescent="0.25">
      <c r="A854" s="41"/>
      <c r="F854" s="43"/>
      <c r="G854" s="43"/>
      <c r="I854" s="43"/>
      <c r="K854" s="44"/>
      <c r="W854" s="42"/>
      <c r="X854" s="42"/>
      <c r="AQ854" s="42"/>
    </row>
    <row r="855" spans="1:43" ht="15.75" customHeight="1" x14ac:dyDescent="0.25">
      <c r="A855" s="41"/>
      <c r="F855" s="43"/>
      <c r="G855" s="43"/>
      <c r="I855" s="43"/>
      <c r="K855" s="44"/>
      <c r="W855" s="42"/>
      <c r="X855" s="42"/>
      <c r="AQ855" s="42"/>
    </row>
    <row r="856" spans="1:43" ht="15.75" customHeight="1" x14ac:dyDescent="0.25">
      <c r="A856" s="41"/>
      <c r="F856" s="43"/>
      <c r="G856" s="43"/>
      <c r="I856" s="43"/>
      <c r="K856" s="44"/>
      <c r="W856" s="42"/>
      <c r="X856" s="42"/>
      <c r="AQ856" s="42"/>
    </row>
    <row r="857" spans="1:43" ht="15.75" customHeight="1" x14ac:dyDescent="0.25">
      <c r="A857" s="41"/>
      <c r="F857" s="43"/>
      <c r="G857" s="43"/>
      <c r="I857" s="43"/>
      <c r="K857" s="44"/>
      <c r="W857" s="42"/>
      <c r="X857" s="42"/>
      <c r="AQ857" s="42"/>
    </row>
    <row r="858" spans="1:43" ht="15.75" customHeight="1" x14ac:dyDescent="0.25">
      <c r="A858" s="41"/>
      <c r="F858" s="43"/>
      <c r="G858" s="43"/>
      <c r="I858" s="43"/>
      <c r="K858" s="44"/>
      <c r="W858" s="42"/>
      <c r="X858" s="42"/>
      <c r="AQ858" s="42"/>
    </row>
    <row r="859" spans="1:43" ht="15.75" customHeight="1" x14ac:dyDescent="0.25">
      <c r="A859" s="41"/>
      <c r="F859" s="43"/>
      <c r="G859" s="43"/>
      <c r="I859" s="43"/>
      <c r="K859" s="44"/>
      <c r="W859" s="42"/>
      <c r="X859" s="42"/>
      <c r="AQ859" s="42"/>
    </row>
    <row r="860" spans="1:43" ht="15.75" customHeight="1" x14ac:dyDescent="0.25">
      <c r="A860" s="41"/>
      <c r="F860" s="43"/>
      <c r="G860" s="43"/>
      <c r="I860" s="43"/>
      <c r="K860" s="44"/>
      <c r="W860" s="42"/>
      <c r="X860" s="42"/>
      <c r="AQ860" s="42"/>
    </row>
    <row r="861" spans="1:43" ht="15.75" customHeight="1" x14ac:dyDescent="0.25">
      <c r="A861" s="41"/>
      <c r="F861" s="43"/>
      <c r="G861" s="43"/>
      <c r="I861" s="43"/>
      <c r="K861" s="44"/>
      <c r="W861" s="42"/>
      <c r="X861" s="42"/>
      <c r="AQ861" s="42"/>
    </row>
    <row r="862" spans="1:43" ht="15.75" customHeight="1" x14ac:dyDescent="0.25">
      <c r="A862" s="41"/>
      <c r="F862" s="43"/>
      <c r="G862" s="43"/>
      <c r="I862" s="43"/>
      <c r="K862" s="44"/>
      <c r="W862" s="42"/>
      <c r="X862" s="42"/>
      <c r="AQ862" s="42"/>
    </row>
    <row r="863" spans="1:43" ht="15.75" customHeight="1" x14ac:dyDescent="0.25">
      <c r="A863" s="41"/>
      <c r="F863" s="43"/>
      <c r="G863" s="43"/>
      <c r="I863" s="43"/>
      <c r="K863" s="44"/>
      <c r="W863" s="42"/>
      <c r="X863" s="42"/>
      <c r="AQ863" s="42"/>
    </row>
    <row r="864" spans="1:43" ht="15.75" customHeight="1" x14ac:dyDescent="0.25">
      <c r="A864" s="41"/>
      <c r="F864" s="43"/>
      <c r="G864" s="43"/>
      <c r="I864" s="43"/>
      <c r="K864" s="44"/>
      <c r="W864" s="42"/>
      <c r="X864" s="42"/>
      <c r="AQ864" s="42"/>
    </row>
    <row r="865" spans="1:43" ht="15.75" customHeight="1" x14ac:dyDescent="0.25">
      <c r="A865" s="41"/>
      <c r="F865" s="43"/>
      <c r="G865" s="43"/>
      <c r="I865" s="43"/>
      <c r="K865" s="44"/>
      <c r="W865" s="42"/>
      <c r="X865" s="42"/>
      <c r="AQ865" s="42"/>
    </row>
    <row r="866" spans="1:43" ht="15.75" customHeight="1" x14ac:dyDescent="0.25">
      <c r="A866" s="41"/>
      <c r="F866" s="43"/>
      <c r="G866" s="43"/>
      <c r="I866" s="43"/>
      <c r="K866" s="44"/>
      <c r="W866" s="42"/>
      <c r="X866" s="42"/>
      <c r="AQ866" s="42"/>
    </row>
    <row r="867" spans="1:43" ht="15.75" customHeight="1" x14ac:dyDescent="0.25">
      <c r="A867" s="41"/>
      <c r="F867" s="43"/>
      <c r="G867" s="43"/>
      <c r="I867" s="43"/>
      <c r="K867" s="44"/>
      <c r="W867" s="42"/>
      <c r="X867" s="42"/>
      <c r="AQ867" s="42"/>
    </row>
    <row r="868" spans="1:43" ht="15.75" customHeight="1" x14ac:dyDescent="0.25">
      <c r="A868" s="41"/>
      <c r="F868" s="43"/>
      <c r="G868" s="43"/>
      <c r="I868" s="43"/>
      <c r="K868" s="44"/>
      <c r="W868" s="42"/>
      <c r="X868" s="42"/>
      <c r="AQ868" s="42"/>
    </row>
    <row r="869" spans="1:43" ht="15.75" customHeight="1" x14ac:dyDescent="0.25">
      <c r="A869" s="41"/>
      <c r="F869" s="43"/>
      <c r="G869" s="43"/>
      <c r="I869" s="43"/>
      <c r="K869" s="44"/>
      <c r="W869" s="42"/>
      <c r="X869" s="42"/>
      <c r="AQ869" s="42"/>
    </row>
    <row r="870" spans="1:43" ht="15.75" customHeight="1" x14ac:dyDescent="0.25">
      <c r="A870" s="41"/>
      <c r="F870" s="43"/>
      <c r="G870" s="43"/>
      <c r="I870" s="43"/>
      <c r="K870" s="44"/>
      <c r="W870" s="42"/>
      <c r="X870" s="42"/>
      <c r="AQ870" s="42"/>
    </row>
    <row r="871" spans="1:43" ht="15.75" customHeight="1" x14ac:dyDescent="0.25">
      <c r="A871" s="41"/>
      <c r="F871" s="43"/>
      <c r="G871" s="43"/>
      <c r="I871" s="43"/>
      <c r="K871" s="44"/>
      <c r="W871" s="42"/>
      <c r="X871" s="42"/>
      <c r="AQ871" s="42"/>
    </row>
    <row r="872" spans="1:43" ht="15.75" customHeight="1" x14ac:dyDescent="0.25">
      <c r="A872" s="41"/>
      <c r="F872" s="43"/>
      <c r="G872" s="43"/>
      <c r="I872" s="43"/>
      <c r="K872" s="44"/>
      <c r="W872" s="42"/>
      <c r="X872" s="42"/>
      <c r="AQ872" s="42"/>
    </row>
    <row r="873" spans="1:43" ht="15.75" customHeight="1" x14ac:dyDescent="0.25">
      <c r="A873" s="41"/>
      <c r="F873" s="43"/>
      <c r="G873" s="43"/>
      <c r="I873" s="43"/>
      <c r="K873" s="44"/>
      <c r="W873" s="42"/>
      <c r="X873" s="42"/>
      <c r="AQ873" s="42"/>
    </row>
    <row r="874" spans="1:43" ht="15.75" customHeight="1" x14ac:dyDescent="0.25">
      <c r="A874" s="41"/>
      <c r="F874" s="43"/>
      <c r="G874" s="43"/>
      <c r="I874" s="43"/>
      <c r="K874" s="44"/>
      <c r="W874" s="42"/>
      <c r="X874" s="42"/>
      <c r="AQ874" s="42"/>
    </row>
    <row r="875" spans="1:43" ht="15.75" customHeight="1" x14ac:dyDescent="0.25">
      <c r="A875" s="41"/>
      <c r="F875" s="43"/>
      <c r="G875" s="43"/>
      <c r="I875" s="43"/>
      <c r="K875" s="44"/>
      <c r="W875" s="42"/>
      <c r="X875" s="42"/>
      <c r="AQ875" s="42"/>
    </row>
    <row r="876" spans="1:43" ht="15.75" customHeight="1" x14ac:dyDescent="0.25">
      <c r="A876" s="41"/>
      <c r="F876" s="43"/>
      <c r="G876" s="43"/>
      <c r="I876" s="43"/>
      <c r="K876" s="44"/>
      <c r="W876" s="42"/>
      <c r="X876" s="42"/>
      <c r="AQ876" s="42"/>
    </row>
    <row r="877" spans="1:43" ht="15.75" customHeight="1" x14ac:dyDescent="0.25">
      <c r="A877" s="41"/>
      <c r="F877" s="43"/>
      <c r="G877" s="43"/>
      <c r="I877" s="43"/>
      <c r="K877" s="44"/>
      <c r="W877" s="42"/>
      <c r="X877" s="42"/>
      <c r="AQ877" s="42"/>
    </row>
    <row r="878" spans="1:43" ht="15.75" customHeight="1" x14ac:dyDescent="0.25">
      <c r="A878" s="41"/>
      <c r="F878" s="43"/>
      <c r="G878" s="43"/>
      <c r="I878" s="43"/>
      <c r="K878" s="44"/>
      <c r="W878" s="42"/>
      <c r="X878" s="42"/>
      <c r="AQ878" s="42"/>
    </row>
    <row r="879" spans="1:43" ht="15.75" customHeight="1" x14ac:dyDescent="0.25">
      <c r="A879" s="41"/>
      <c r="F879" s="43"/>
      <c r="G879" s="43"/>
      <c r="I879" s="43"/>
      <c r="K879" s="44"/>
      <c r="W879" s="42"/>
      <c r="X879" s="42"/>
      <c r="AQ879" s="42"/>
    </row>
    <row r="880" spans="1:43" ht="15.75" customHeight="1" x14ac:dyDescent="0.25">
      <c r="A880" s="41"/>
      <c r="F880" s="43"/>
      <c r="G880" s="43"/>
      <c r="I880" s="43"/>
      <c r="K880" s="44"/>
      <c r="W880" s="42"/>
      <c r="X880" s="42"/>
      <c r="AQ880" s="42"/>
    </row>
    <row r="881" spans="1:43" ht="15.75" customHeight="1" x14ac:dyDescent="0.25">
      <c r="A881" s="41"/>
      <c r="F881" s="43"/>
      <c r="G881" s="43"/>
      <c r="I881" s="43"/>
      <c r="K881" s="44"/>
      <c r="W881" s="42"/>
      <c r="X881" s="42"/>
      <c r="AQ881" s="42"/>
    </row>
    <row r="882" spans="1:43" ht="15.75" customHeight="1" x14ac:dyDescent="0.25">
      <c r="A882" s="41"/>
      <c r="F882" s="43"/>
      <c r="G882" s="43"/>
      <c r="I882" s="43"/>
      <c r="K882" s="44"/>
      <c r="W882" s="42"/>
      <c r="X882" s="42"/>
      <c r="AQ882" s="42"/>
    </row>
  </sheetData>
  <autoFilter ref="A2:AX154" xr:uid="{00000000-0009-0000-0000-000000000000}"/>
  <mergeCells count="1">
    <mergeCell ref="A1:AX1"/>
  </mergeCells>
  <hyperlinks>
    <hyperlink ref="A3" r:id="rId1" xr:uid="{00000000-0004-0000-0000-000000000000}"/>
    <hyperlink ref="A4" r:id="rId2" xr:uid="{00000000-0004-0000-0000-000003000000}"/>
    <hyperlink ref="A5" r:id="rId3" xr:uid="{00000000-0004-0000-0000-000005000000}"/>
    <hyperlink ref="A6" r:id="rId4" xr:uid="{00000000-0004-0000-0000-000007000000}"/>
    <hyperlink ref="A7" r:id="rId5" xr:uid="{00000000-0004-0000-0000-000009000000}"/>
    <hyperlink ref="A8" r:id="rId6" xr:uid="{00000000-0004-0000-0000-00000B000000}"/>
    <hyperlink ref="A9" r:id="rId7" xr:uid="{00000000-0004-0000-0000-00000D000000}"/>
    <hyperlink ref="A10" r:id="rId8" xr:uid="{00000000-0004-0000-0000-00000F000000}"/>
    <hyperlink ref="A11" r:id="rId9" xr:uid="{00000000-0004-0000-0000-000011000000}"/>
    <hyperlink ref="A12" r:id="rId10" xr:uid="{00000000-0004-0000-0000-000013000000}"/>
    <hyperlink ref="A13" r:id="rId11" xr:uid="{00000000-0004-0000-0000-000015000000}"/>
    <hyperlink ref="A14" r:id="rId12" xr:uid="{00000000-0004-0000-0000-000017000000}"/>
    <hyperlink ref="A15" r:id="rId13" xr:uid="{00000000-0004-0000-0000-000019000000}"/>
    <hyperlink ref="A16" r:id="rId14" xr:uid="{00000000-0004-0000-0000-00001B000000}"/>
    <hyperlink ref="A17" r:id="rId15" xr:uid="{00000000-0004-0000-0000-00001D000000}"/>
    <hyperlink ref="A18" r:id="rId16" xr:uid="{00000000-0004-0000-0000-00001F000000}"/>
    <hyperlink ref="A19" r:id="rId17" xr:uid="{00000000-0004-0000-0000-000021000000}"/>
    <hyperlink ref="A20" r:id="rId18" xr:uid="{00000000-0004-0000-0000-000023000000}"/>
    <hyperlink ref="A21" r:id="rId19" xr:uid="{00000000-0004-0000-0000-000025000000}"/>
    <hyperlink ref="A22" r:id="rId20" xr:uid="{00000000-0004-0000-0000-000027000000}"/>
    <hyperlink ref="A23" r:id="rId21" xr:uid="{00000000-0004-0000-0000-000029000000}"/>
    <hyperlink ref="A24" r:id="rId22" xr:uid="{00000000-0004-0000-0000-00002B000000}"/>
    <hyperlink ref="A25" r:id="rId23" xr:uid="{00000000-0004-0000-0000-00002D000000}"/>
    <hyperlink ref="A26" r:id="rId24" xr:uid="{00000000-0004-0000-0000-00002F000000}"/>
    <hyperlink ref="A27" r:id="rId25" xr:uid="{00000000-0004-0000-0000-000031000000}"/>
    <hyperlink ref="A28" r:id="rId26" xr:uid="{00000000-0004-0000-0000-000033000000}"/>
    <hyperlink ref="A29" r:id="rId27" xr:uid="{00000000-0004-0000-0000-000035000000}"/>
    <hyperlink ref="A30" r:id="rId28" xr:uid="{00000000-0004-0000-0000-000038000000}"/>
    <hyperlink ref="A31" r:id="rId29" xr:uid="{00000000-0004-0000-0000-00003A000000}"/>
    <hyperlink ref="A32" r:id="rId30" xr:uid="{00000000-0004-0000-0000-00003C000000}"/>
    <hyperlink ref="A33" r:id="rId31" xr:uid="{00000000-0004-0000-0000-00003E000000}"/>
    <hyperlink ref="A34" r:id="rId32" xr:uid="{00000000-0004-0000-0000-000040000000}"/>
    <hyperlink ref="A36" r:id="rId33" xr:uid="{00000000-0004-0000-0000-000042000000}"/>
    <hyperlink ref="A37" r:id="rId34" xr:uid="{00000000-0004-0000-0000-000044000000}"/>
    <hyperlink ref="A38" r:id="rId35" xr:uid="{00000000-0004-0000-0000-000046000000}"/>
    <hyperlink ref="A39" r:id="rId36" xr:uid="{00000000-0004-0000-0000-000048000000}"/>
    <hyperlink ref="A40" r:id="rId37" xr:uid="{00000000-0004-0000-0000-00004A000000}"/>
    <hyperlink ref="A41" r:id="rId38" xr:uid="{00000000-0004-0000-0000-00004C000000}"/>
    <hyperlink ref="A42" r:id="rId39" xr:uid="{00000000-0004-0000-0000-00004F000000}"/>
    <hyperlink ref="A43" r:id="rId40" xr:uid="{00000000-0004-0000-0000-000052000000}"/>
    <hyperlink ref="A44" r:id="rId41" xr:uid="{00000000-0004-0000-0000-000054000000}"/>
    <hyperlink ref="A45" r:id="rId42" xr:uid="{00000000-0004-0000-0000-000056000000}"/>
    <hyperlink ref="A46" r:id="rId43" xr:uid="{00000000-0004-0000-0000-000058000000}"/>
    <hyperlink ref="A47" r:id="rId44" xr:uid="{00000000-0004-0000-0000-00005A000000}"/>
    <hyperlink ref="A48" r:id="rId45" xr:uid="{00000000-0004-0000-0000-00005E000000}"/>
    <hyperlink ref="A49" r:id="rId46" xr:uid="{00000000-0004-0000-0000-000060000000}"/>
    <hyperlink ref="A50" r:id="rId47" xr:uid="{00000000-0004-0000-0000-000063000000}"/>
    <hyperlink ref="A51" r:id="rId48" xr:uid="{00000000-0004-0000-0000-000066000000}"/>
    <hyperlink ref="A52" r:id="rId49" xr:uid="{00000000-0004-0000-0000-000069000000}"/>
    <hyperlink ref="A53" r:id="rId50" xr:uid="{00000000-0004-0000-0000-00006B000000}"/>
    <hyperlink ref="A54" r:id="rId51" xr:uid="{00000000-0004-0000-0000-00006E000000}"/>
    <hyperlink ref="A55" r:id="rId52" xr:uid="{00000000-0004-0000-0000-000071000000}"/>
    <hyperlink ref="A56" r:id="rId53" xr:uid="{00000000-0004-0000-0000-000073000000}"/>
    <hyperlink ref="A57" r:id="rId54" xr:uid="{00000000-0004-0000-0000-000075000000}"/>
    <hyperlink ref="A58" r:id="rId55" xr:uid="{00000000-0004-0000-0000-000077000000}"/>
    <hyperlink ref="A59" r:id="rId56" xr:uid="{00000000-0004-0000-0000-000079000000}"/>
    <hyperlink ref="A60" r:id="rId57" xr:uid="{00000000-0004-0000-0000-00007B000000}"/>
    <hyperlink ref="A61" r:id="rId58" xr:uid="{00000000-0004-0000-0000-00007D000000}"/>
    <hyperlink ref="A62" r:id="rId59" xr:uid="{00000000-0004-0000-0000-00007F000000}"/>
    <hyperlink ref="A63" r:id="rId60" xr:uid="{00000000-0004-0000-0000-000081000000}"/>
    <hyperlink ref="A64" r:id="rId61" xr:uid="{00000000-0004-0000-0000-000083000000}"/>
    <hyperlink ref="A65" r:id="rId62" xr:uid="{00000000-0004-0000-0000-000085000000}"/>
    <hyperlink ref="A66" r:id="rId63" xr:uid="{00000000-0004-0000-0000-000087000000}"/>
    <hyperlink ref="A67" r:id="rId64" xr:uid="{00000000-0004-0000-0000-000089000000}"/>
    <hyperlink ref="A68" r:id="rId65" xr:uid="{00000000-0004-0000-0000-00008B000000}"/>
    <hyperlink ref="A69" r:id="rId66" xr:uid="{00000000-0004-0000-0000-00008D000000}"/>
    <hyperlink ref="A70" r:id="rId67" xr:uid="{00000000-0004-0000-0000-00008F000000}"/>
    <hyperlink ref="A71" r:id="rId68" xr:uid="{00000000-0004-0000-0000-000091000000}"/>
    <hyperlink ref="A72" r:id="rId69" xr:uid="{00000000-0004-0000-0000-000093000000}"/>
    <hyperlink ref="A73" r:id="rId70" xr:uid="{00000000-0004-0000-0000-000095000000}"/>
    <hyperlink ref="A74" r:id="rId71" xr:uid="{00000000-0004-0000-0000-000097000000}"/>
    <hyperlink ref="A75" r:id="rId72" xr:uid="{00000000-0004-0000-0000-000099000000}"/>
    <hyperlink ref="A76" r:id="rId73" xr:uid="{00000000-0004-0000-0000-00009B000000}"/>
    <hyperlink ref="A77" r:id="rId74" xr:uid="{00000000-0004-0000-0000-00009D000000}"/>
    <hyperlink ref="A78" r:id="rId75" xr:uid="{00000000-0004-0000-0000-00009F000000}"/>
    <hyperlink ref="A79" r:id="rId76" xr:uid="{00000000-0004-0000-0000-0000A1000000}"/>
    <hyperlink ref="A80" r:id="rId77" xr:uid="{00000000-0004-0000-0000-0000A3000000}"/>
    <hyperlink ref="A81" r:id="rId78" xr:uid="{00000000-0004-0000-0000-0000A5000000}"/>
    <hyperlink ref="A82" r:id="rId79" xr:uid="{00000000-0004-0000-0000-0000A7000000}"/>
    <hyperlink ref="A83" r:id="rId80" xr:uid="{00000000-0004-0000-0000-0000A9000000}"/>
    <hyperlink ref="A84" r:id="rId81" xr:uid="{00000000-0004-0000-0000-0000AB000000}"/>
    <hyperlink ref="A85" r:id="rId82" xr:uid="{00000000-0004-0000-0000-0000AD000000}"/>
    <hyperlink ref="A86" r:id="rId83" xr:uid="{00000000-0004-0000-0000-0000AF000000}"/>
    <hyperlink ref="A87" r:id="rId84" xr:uid="{00000000-0004-0000-0000-0000B1000000}"/>
    <hyperlink ref="A88" r:id="rId85" xr:uid="{00000000-0004-0000-0000-0000B3000000}"/>
    <hyperlink ref="A89" r:id="rId86" xr:uid="{00000000-0004-0000-0000-0000B5000000}"/>
    <hyperlink ref="A90" r:id="rId87" xr:uid="{00000000-0004-0000-0000-0000B7000000}"/>
    <hyperlink ref="A91" r:id="rId88" xr:uid="{00000000-0004-0000-0000-0000B9000000}"/>
    <hyperlink ref="A92" r:id="rId89" xr:uid="{00000000-0004-0000-0000-0000BB000000}"/>
    <hyperlink ref="A93" r:id="rId90" xr:uid="{00000000-0004-0000-0000-0000BD000000}"/>
    <hyperlink ref="A94" r:id="rId91" xr:uid="{00000000-0004-0000-0000-0000BF000000}"/>
    <hyperlink ref="A95" r:id="rId92" xr:uid="{00000000-0004-0000-0000-0000C1000000}"/>
    <hyperlink ref="A96" r:id="rId93" xr:uid="{00000000-0004-0000-0000-0000C3000000}"/>
    <hyperlink ref="A97" r:id="rId94" xr:uid="{00000000-0004-0000-0000-0000C6000000}"/>
    <hyperlink ref="A98" r:id="rId95" xr:uid="{00000000-0004-0000-0000-0000C8000000}"/>
    <hyperlink ref="A99" r:id="rId96" xr:uid="{00000000-0004-0000-0000-0000CA000000}"/>
    <hyperlink ref="A100" r:id="rId97" xr:uid="{00000000-0004-0000-0000-0000CC000000}"/>
    <hyperlink ref="A101" r:id="rId98" xr:uid="{00000000-0004-0000-0000-0000CE000000}"/>
    <hyperlink ref="A102" r:id="rId99" xr:uid="{00000000-0004-0000-0000-0000D0000000}"/>
    <hyperlink ref="A103" r:id="rId100" xr:uid="{00000000-0004-0000-0000-0000D2000000}"/>
    <hyperlink ref="A104" r:id="rId101" xr:uid="{00000000-0004-0000-0000-0000D4000000}"/>
    <hyperlink ref="A105" r:id="rId102" xr:uid="{00000000-0004-0000-0000-0000D6000000}"/>
    <hyperlink ref="A106" r:id="rId103" xr:uid="{00000000-0004-0000-0000-0000D8000000}"/>
    <hyperlink ref="A107" r:id="rId104" xr:uid="{00000000-0004-0000-0000-0000DA000000}"/>
    <hyperlink ref="A108" r:id="rId105" xr:uid="{00000000-0004-0000-0000-0000DC000000}"/>
    <hyperlink ref="A109" r:id="rId106" xr:uid="{00000000-0004-0000-0000-0000DE000000}"/>
    <hyperlink ref="A110" r:id="rId107" xr:uid="{00000000-0004-0000-0000-0000E0000000}"/>
    <hyperlink ref="A111" r:id="rId108" xr:uid="{00000000-0004-0000-0000-0000E2000000}"/>
    <hyperlink ref="A112" r:id="rId109" xr:uid="{00000000-0004-0000-0000-0000E4000000}"/>
    <hyperlink ref="A113" r:id="rId110" xr:uid="{00000000-0004-0000-0000-0000E6000000}"/>
    <hyperlink ref="A114" r:id="rId111" xr:uid="{00000000-0004-0000-0000-0000E8000000}"/>
    <hyperlink ref="A115" r:id="rId112" xr:uid="{00000000-0004-0000-0000-0000EA000000}"/>
    <hyperlink ref="A116" r:id="rId113" xr:uid="{00000000-0004-0000-0000-0000EC000000}"/>
    <hyperlink ref="A117" r:id="rId114" xr:uid="{00000000-0004-0000-0000-0000EE000000}"/>
    <hyperlink ref="A118" r:id="rId115" xr:uid="{00000000-0004-0000-0000-0000F0000000}"/>
    <hyperlink ref="A119" r:id="rId116" xr:uid="{00000000-0004-0000-0000-0000F2000000}"/>
    <hyperlink ref="A120" r:id="rId117" xr:uid="{00000000-0004-0000-0000-0000F5000000}"/>
    <hyperlink ref="A121" r:id="rId118" xr:uid="{00000000-0004-0000-0000-0000F7000000}"/>
    <hyperlink ref="A122" r:id="rId119" xr:uid="{00000000-0004-0000-0000-0000F9000000}"/>
    <hyperlink ref="A123" r:id="rId120" xr:uid="{00000000-0004-0000-0000-0000FB000000}"/>
    <hyperlink ref="A124" r:id="rId121" xr:uid="{00000000-0004-0000-0000-0000FD000000}"/>
    <hyperlink ref="A125" r:id="rId122" xr:uid="{00000000-0004-0000-0000-0000FF000000}"/>
    <hyperlink ref="A126" r:id="rId123" xr:uid="{00000000-0004-0000-0000-000001010000}"/>
    <hyperlink ref="A127" r:id="rId124" xr:uid="{00000000-0004-0000-0000-000003010000}"/>
    <hyperlink ref="A128" r:id="rId125" xr:uid="{00000000-0004-0000-0000-000005010000}"/>
    <hyperlink ref="A129" r:id="rId126" xr:uid="{00000000-0004-0000-0000-000007010000}"/>
    <hyperlink ref="A130" r:id="rId127" xr:uid="{00000000-0004-0000-0000-000009010000}"/>
    <hyperlink ref="A131" r:id="rId128" xr:uid="{00000000-0004-0000-0000-00000B010000}"/>
    <hyperlink ref="A132" r:id="rId129" xr:uid="{00000000-0004-0000-0000-00000D010000}"/>
    <hyperlink ref="A133" r:id="rId130" xr:uid="{00000000-0004-0000-0000-00000F010000}"/>
    <hyperlink ref="A134" r:id="rId131" xr:uid="{00000000-0004-0000-0000-000011010000}"/>
    <hyperlink ref="A135" r:id="rId132" xr:uid="{00000000-0004-0000-0000-000013010000}"/>
    <hyperlink ref="A136" r:id="rId133" xr:uid="{00000000-0004-0000-0000-000015010000}"/>
    <hyperlink ref="A137" r:id="rId134" xr:uid="{00000000-0004-0000-0000-000017010000}"/>
    <hyperlink ref="A138" r:id="rId135" xr:uid="{00000000-0004-0000-0000-000019010000}"/>
    <hyperlink ref="A139" r:id="rId136" xr:uid="{00000000-0004-0000-0000-00001B010000}"/>
    <hyperlink ref="A140" r:id="rId137" xr:uid="{00000000-0004-0000-0000-00001D010000}"/>
    <hyperlink ref="A141" r:id="rId138" xr:uid="{00000000-0004-0000-0000-00001F010000}"/>
    <hyperlink ref="A142" r:id="rId139" xr:uid="{00000000-0004-0000-0000-000021010000}"/>
    <hyperlink ref="A143" r:id="rId140" xr:uid="{00000000-0004-0000-0000-000023010000}"/>
    <hyperlink ref="A144" r:id="rId141" xr:uid="{00000000-0004-0000-0000-000025010000}"/>
    <hyperlink ref="A145" r:id="rId142" xr:uid="{00000000-0004-0000-0000-000028010000}"/>
  </hyperlinks>
  <pageMargins left="0.7" right="0.7" top="0.75" bottom="0.75" header="0" footer="0"/>
  <pageSetup orientation="landscape" r:id="rId143"/>
  <legacyDrawing r:id="rId1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Rodriguez Narvaez</dc:creator>
  <cp:lastModifiedBy>Daniela Rodriguez Narvaez</cp:lastModifiedBy>
  <dcterms:created xsi:type="dcterms:W3CDTF">2020-11-30T14:24:06Z</dcterms:created>
  <dcterms:modified xsi:type="dcterms:W3CDTF">2021-10-20T13:27:58Z</dcterms:modified>
</cp:coreProperties>
</file>